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<sst xmlns="http://schemas.openxmlformats.org/spreadsheetml/2006/main" count="122" uniqueCount="55">
  <si>
    <t>тыс.руб.</t>
  </si>
  <si>
    <t>Мероприятия программы</t>
  </si>
  <si>
    <t>План на 2015 год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</si>
  <si>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</si>
  <si>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</si>
  <si>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</si>
  <si>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</si>
  <si>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</si>
  <si>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</si>
  <si>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</si>
  <si>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</si>
  <si>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</si>
  <si>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</si>
  <si>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</si>
  <si>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</si>
  <si>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</si>
  <si>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</si>
  <si>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</si>
  <si>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 xml:space="preserve">план </t>
  </si>
  <si>
    <t>кассовый расход</t>
  </si>
  <si>
    <t xml:space="preserve">Муниципальная программа «Доступная среда города Когалыма на 2014-2017 годы»  </t>
  </si>
  <si>
    <t>Задача 2. «Оснащение объектов транспортной и социальной инфраструктур города Когалыма, находящихся в муниципальной собственности, в том числе жилых домов, приспособлениями и устройствами для беспрепятственного доступа и перемещения инвалидов и маломобильных групп населения»</t>
  </si>
  <si>
    <t>Мероприятия:</t>
  </si>
  <si>
    <t>1. «Обустройство пешеходных дорожек и тротуаров»</t>
  </si>
  <si>
    <t>Всего</t>
  </si>
  <si>
    <t>федеральный бюджет</t>
  </si>
  <si>
    <t>бюджет автономного округа</t>
  </si>
  <si>
    <t>бюджет города Когалыма</t>
  </si>
  <si>
    <t>привлеченные средства</t>
  </si>
  <si>
    <t>2. «Приобретение лестничных подъемников для перемещения инвалидов в учреждениях социальной инфраструктуры города Когалыма»</t>
  </si>
  <si>
    <t>3. «Обеспечение беспрепятственного доступа маломобильных групп населения к объектам, находящимся в муниципальной собственности, из них»:</t>
  </si>
  <si>
    <t>3.6. «Дворец бракосочетания» 
(ЗАГС города Когалыма),
ул. Дружбы народов, д.9</t>
  </si>
  <si>
    <t>3.7. «Административное здание» 
(Администрация города Когалыма),
ул. Дружбы народов, д.7</t>
  </si>
  <si>
    <t>Задача 3. «Обеспечение доступности приоритетных услуг в сфере образования, культуры, спорта для инвалидов и других маломобильных групп населения»</t>
  </si>
  <si>
    <t>1. «Формирование библиотечного фонда с учетом образовательных потребностей и культурных запросов инвалидов»</t>
  </si>
  <si>
    <t>В апреле на сумму 100,00 тыс. руб. приобретены аудиокниги для слепых в количестве 441 единиц. Исполнение на 01.06.2015 - 100%. Исполнение за год - 100%.</t>
  </si>
  <si>
    <t>3. «Организация и проведение мероприятий для людей с ограниченными возможностями здоровья: «Город равных возможностей», Рождественские встречи»</t>
  </si>
  <si>
    <t>В январе проведена музыкально-театрализованная программа "Рождественские встречи" для детей с ограниченными возможностями здоровья, охват зрителей (участников) 250 человек. Приобретены призы для участников мероприятий, сценические костюмы, спортинвентарь. Исполнение на 01.06.2015 - 100,00%. Исполнение за год - 95,52%.</t>
  </si>
  <si>
    <t>4. «Обеспечение подготовки и участия лиц с ограниченными возможностями в спортивных мероприятиях городского и окружного уровнях»</t>
  </si>
  <si>
    <t>5. «Организация и проведение городских спортивных мероприятий для лиц с ограниченными возможностями здоровья»</t>
  </si>
  <si>
    <t>6. «Методическое и консультативно-информационное сопровождение педагогов, в том числе педагогических работников учреждений дополнительного образования, и  родителей, имеющих детей-инвалидов, обучающихся по дистанционной форме»</t>
  </si>
  <si>
    <t>Неосовение денежных средств по данному пункту мероприятия связано с переносом курсов повышения квалификации педагогических работников (МАОУ "СОШ №3" и МАОУ "СОШ №5") на октябрь месяц.</t>
  </si>
  <si>
    <t>Итого по программе, в том числе</t>
  </si>
  <si>
    <t>93-620</t>
  </si>
  <si>
    <t>План на 01.09.2015</t>
  </si>
  <si>
    <t>Профинансировано на 01.09.2015</t>
  </si>
  <si>
    <t>Кассовый расход на  01.09.2015</t>
  </si>
  <si>
    <t>на 01.09.2015</t>
  </si>
  <si>
    <t>Согласно представленной информации ответственным соисполнителем Программы, по результатам выездов был произведен возврат в размере 20 руб.Также в соответствии с Постановлением Администрации города Когалыма от 24.08.2015г. № 2585 "О внесении изменений в постановление Администрации города Когалыма от 09.10.2013 № 2864" были внесены изменения в финансировании затрат на реализацию программы по пп. 4,5 задача 3. В следующем месяце отчетные данные будут приведенены в соответствие.</t>
  </si>
  <si>
    <t>Приобретение поощрительных призов было произведено за счет средств от платной деятельности, производится уточнение источника финансирования. Исполнение средст бюджета по данному пункту на 01.09.2015 – 0,00%. Исполнение за год – 0,00%.</t>
  </si>
  <si>
    <t>Начальник отдела по связям с общественностью и социальным вопросам ______________А.А.Анищенко</t>
  </si>
  <si>
    <t>Сетевой график по реализации мероприятий муниципальной программы "Доступная среда города Когалыма на 2014-2017 годы" на 01.09.2015</t>
  </si>
  <si>
    <r>
      <t>Ответственный за составление сетевого графика Сорока Ю.И. (93-612)</t>
    </r>
    <r>
      <rPr>
        <b/>
        <sz val="12"/>
        <rFont val="Times New Roman"/>
        <family val="1"/>
      </rPr>
      <t xml:space="preserve"> </t>
    </r>
  </si>
  <si>
    <t>В августе выполнены все работы и оплачены в полном объеме. Исполнение на 01.09.2015 - 100%. Исплнение за год - 100%</t>
  </si>
  <si>
    <t>Заключены 1 муниципальный и 3 договора до 100 тыс. рублей. Выполнение работ обозначено до 31.08.2015 года, Оплата согласно договорам до конца сентября.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</si>
</sst>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 ;[Red]\-#,##0.0\ "/>
    <numFmt numFmtId="181" formatCode="#,##0_ ;[Red]\-#,##0\ 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 horizontal="justify" vertical="center" wrapText="1"/>
    </xf>
    <xf numFmtId="18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80" fontId="2" fillId="0" borderId="0" xfId="0" applyNumberFormat="1" applyFont="1" applyFill="1" applyAlignment="1">
      <alignment vertical="center" wrapText="1"/>
    </xf>
    <xf numFmtId="0" fontId="1" fillId="0" borderId="0" xfId="17" applyFont="1" applyFill="1" applyAlignment="1">
      <alignment horizontal="justify" vertical="center" wrapText="1"/>
      <protection/>
    </xf>
    <xf numFmtId="180" fontId="1" fillId="0" borderId="0" xfId="17" applyNumberFormat="1" applyFont="1" applyFill="1" applyAlignment="1">
      <alignment vertical="center" wrapText="1"/>
      <protection/>
    </xf>
    <xf numFmtId="180" fontId="2" fillId="0" borderId="0" xfId="17" applyNumberFormat="1" applyFont="1" applyFill="1" applyAlignment="1">
      <alignment vertical="center" wrapText="1"/>
      <protection/>
    </xf>
    <xf numFmtId="0" fontId="1" fillId="0" borderId="0" xfId="17" applyFont="1" applyFill="1" applyAlignment="1">
      <alignment vertical="center" wrapText="1"/>
      <protection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180" fontId="2" fillId="0" borderId="2" xfId="0" applyNumberFormat="1" applyFont="1" applyFill="1" applyBorder="1" applyAlignment="1">
      <alignment horizontal="center" vertical="center" wrapText="1"/>
    </xf>
    <xf numFmtId="180" fontId="1" fillId="0" borderId="2" xfId="0" applyNumberFormat="1" applyFont="1" applyFill="1" applyBorder="1" applyAlignment="1">
      <alignment horizontal="center" vertical="center" wrapText="1"/>
    </xf>
    <xf numFmtId="181" fontId="1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justify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left" vertical="center" wrapText="1"/>
    </xf>
    <xf numFmtId="18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left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 applyProtection="1">
      <alignment horizontal="center" vertical="center" wrapText="1"/>
      <protection/>
    </xf>
    <xf numFmtId="2" fontId="5" fillId="0" borderId="2" xfId="0" applyNumberFormat="1" applyFont="1" applyFill="1" applyBorder="1" applyAlignment="1" applyProtection="1">
      <alignment horizontal="center" vertical="center" wrapText="1"/>
      <protection/>
    </xf>
    <xf numFmtId="180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justify" wrapText="1"/>
    </xf>
    <xf numFmtId="0" fontId="5" fillId="0" borderId="2" xfId="0" applyFont="1" applyFill="1" applyBorder="1" applyAlignment="1" applyProtection="1">
      <alignment horizontal="left" wrapText="1"/>
      <protection/>
    </xf>
    <xf numFmtId="0" fontId="5" fillId="0" borderId="2" xfId="0" applyFont="1" applyFill="1" applyBorder="1" applyAlignment="1">
      <alignment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wrapText="1"/>
    </xf>
    <xf numFmtId="2" fontId="5" fillId="2" borderId="2" xfId="0" applyNumberFormat="1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wrapText="1"/>
    </xf>
    <xf numFmtId="0" fontId="5" fillId="0" borderId="3" xfId="0" applyFont="1" applyFill="1" applyBorder="1" applyAlignment="1">
      <alignment horizontal="justify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" fillId="0" borderId="0" xfId="17" applyFont="1" applyFill="1" applyAlignment="1">
      <alignment horizontal="left" vertical="center" wrapText="1"/>
      <protection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80" fontId="1" fillId="0" borderId="0" xfId="0" applyNumberFormat="1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80" fontId="2" fillId="0" borderId="2" xfId="0" applyNumberFormat="1" applyFont="1" applyFill="1" applyBorder="1" applyAlignment="1">
      <alignment horizontal="center" vertical="center" wrapText="1"/>
    </xf>
    <xf numFmtId="180" fontId="2" fillId="0" borderId="6" xfId="0" applyNumberFormat="1" applyFont="1" applyFill="1" applyBorder="1" applyAlignment="1">
      <alignment horizontal="center" vertical="center" wrapText="1"/>
    </xf>
    <xf numFmtId="180" fontId="2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 applyProtection="1">
      <alignment horizontal="center" vertical="center"/>
      <protection locked="0"/>
    </xf>
    <xf numFmtId="49" fontId="5" fillId="4" borderId="8" xfId="0" applyNumberFormat="1" applyFont="1" applyFill="1" applyBorder="1" applyAlignment="1" applyProtection="1">
      <alignment horizontal="center" vertical="center"/>
      <protection locked="0"/>
    </xf>
    <xf numFmtId="49" fontId="5" fillId="4" borderId="7" xfId="0" applyNumberFormat="1" applyFont="1" applyFill="1" applyBorder="1" applyAlignment="1" applyProtection="1">
      <alignment horizontal="center" vertical="center"/>
      <protection locked="0"/>
    </xf>
    <xf numFmtId="180" fontId="2" fillId="0" borderId="3" xfId="0" applyNumberFormat="1" applyFont="1" applyFill="1" applyBorder="1" applyAlignment="1">
      <alignment horizontal="center" vertical="center" wrapText="1"/>
    </xf>
    <xf numFmtId="180" fontId="2" fillId="0" borderId="5" xfId="0" applyNumberFormat="1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78"/>
  <sheetViews>
    <sheetView tabSelected="1" view="pageBreakPreview" zoomScale="50" zoomScaleNormal="50" zoomScaleSheetLayoutView="50" workbookViewId="0" topLeftCell="A58">
      <selection activeCell="C67" sqref="C67"/>
    </sheetView>
  </sheetViews>
  <sheetFormatPr defaultColWidth="9.140625" defaultRowHeight="12.75"/>
  <cols>
    <col min="1" max="1" width="21.421875" style="12" customWidth="1"/>
    <col min="2" max="2" width="16.8515625" style="12" customWidth="1"/>
    <col min="3" max="3" width="14.57421875" style="12" customWidth="1"/>
    <col min="4" max="4" width="18.57421875" style="12" customWidth="1"/>
    <col min="5" max="5" width="19.140625" style="12" customWidth="1"/>
    <col min="6" max="6" width="17.7109375" style="12" customWidth="1"/>
    <col min="7" max="7" width="16.00390625" style="12" customWidth="1"/>
    <col min="8" max="8" width="14.8515625" style="12" customWidth="1"/>
    <col min="9" max="9" width="12.28125" style="12" customWidth="1"/>
    <col min="10" max="10" width="15.28125" style="12" customWidth="1"/>
    <col min="11" max="11" width="13.421875" style="12" customWidth="1"/>
    <col min="12" max="12" width="9.28125" style="12" bestFit="1" customWidth="1"/>
    <col min="13" max="13" width="13.421875" style="12" customWidth="1"/>
    <col min="14" max="14" width="13.8515625" style="12" customWidth="1"/>
    <col min="15" max="15" width="13.140625" style="12" customWidth="1"/>
    <col min="16" max="16" width="19.00390625" style="12" customWidth="1"/>
    <col min="17" max="17" width="14.8515625" style="12" customWidth="1"/>
    <col min="18" max="18" width="9.28125" style="12" bestFit="1" customWidth="1"/>
    <col min="19" max="19" width="13.7109375" style="12" customWidth="1"/>
    <col min="20" max="20" width="14.8515625" style="12" customWidth="1"/>
    <col min="21" max="21" width="15.421875" style="12" customWidth="1"/>
    <col min="22" max="22" width="9.28125" style="12" bestFit="1" customWidth="1"/>
    <col min="23" max="23" width="14.28125" style="12" customWidth="1"/>
    <col min="24" max="24" width="20.28125" style="12" customWidth="1"/>
    <col min="25" max="25" width="15.140625" style="12" customWidth="1"/>
    <col min="26" max="28" width="9.28125" style="12" bestFit="1" customWidth="1"/>
    <col min="29" max="31" width="9.140625" style="12" customWidth="1"/>
    <col min="32" max="32" width="20.57421875" style="12" customWidth="1"/>
    <col min="33" max="16384" width="9.140625" style="12" customWidth="1"/>
  </cols>
  <sheetData>
    <row r="2" spans="1:32" ht="15.75">
      <c r="A2" s="9"/>
      <c r="B2" s="10"/>
      <c r="C2" s="10"/>
      <c r="D2" s="10"/>
      <c r="E2" s="10"/>
      <c r="F2" s="9"/>
      <c r="G2" s="9"/>
      <c r="H2" s="9"/>
      <c r="I2" s="9"/>
      <c r="J2" s="48" t="s">
        <v>51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11" t="s">
        <v>0</v>
      </c>
    </row>
    <row r="3" spans="1:32" ht="15.75">
      <c r="A3" s="61" t="s">
        <v>1</v>
      </c>
      <c r="B3" s="65" t="s">
        <v>2</v>
      </c>
      <c r="C3" s="65" t="s">
        <v>44</v>
      </c>
      <c r="D3" s="65" t="s">
        <v>45</v>
      </c>
      <c r="E3" s="65" t="s">
        <v>46</v>
      </c>
      <c r="F3" s="58" t="s">
        <v>3</v>
      </c>
      <c r="G3" s="58"/>
      <c r="H3" s="58" t="s">
        <v>4</v>
      </c>
      <c r="I3" s="58"/>
      <c r="J3" s="58" t="s">
        <v>5</v>
      </c>
      <c r="K3" s="58"/>
      <c r="L3" s="58" t="s">
        <v>6</v>
      </c>
      <c r="M3" s="58"/>
      <c r="N3" s="58" t="s">
        <v>7</v>
      </c>
      <c r="O3" s="58"/>
      <c r="P3" s="58" t="s">
        <v>8</v>
      </c>
      <c r="Q3" s="58"/>
      <c r="R3" s="58" t="s">
        <v>9</v>
      </c>
      <c r="S3" s="58"/>
      <c r="T3" s="58" t="s">
        <v>10</v>
      </c>
      <c r="U3" s="58"/>
      <c r="V3" s="58" t="s">
        <v>11</v>
      </c>
      <c r="W3" s="58"/>
      <c r="X3" s="58" t="s">
        <v>12</v>
      </c>
      <c r="Y3" s="58"/>
      <c r="Z3" s="58" t="s">
        <v>13</v>
      </c>
      <c r="AA3" s="58"/>
      <c r="AB3" s="58" t="s">
        <v>14</v>
      </c>
      <c r="AC3" s="58"/>
      <c r="AD3" s="59" t="s">
        <v>15</v>
      </c>
      <c r="AE3" s="60"/>
      <c r="AF3" s="61" t="s">
        <v>16</v>
      </c>
    </row>
    <row r="4" spans="1:32" ht="47.25">
      <c r="A4" s="61"/>
      <c r="B4" s="66"/>
      <c r="C4" s="66"/>
      <c r="D4" s="66"/>
      <c r="E4" s="66"/>
      <c r="F4" s="13" t="s">
        <v>17</v>
      </c>
      <c r="G4" s="13" t="s">
        <v>47</v>
      </c>
      <c r="H4" s="14" t="s">
        <v>18</v>
      </c>
      <c r="I4" s="14" t="s">
        <v>19</v>
      </c>
      <c r="J4" s="14" t="s">
        <v>18</v>
      </c>
      <c r="K4" s="14" t="s">
        <v>19</v>
      </c>
      <c r="L4" s="14" t="s">
        <v>18</v>
      </c>
      <c r="M4" s="14" t="s">
        <v>19</v>
      </c>
      <c r="N4" s="14" t="s">
        <v>18</v>
      </c>
      <c r="O4" s="14" t="s">
        <v>19</v>
      </c>
      <c r="P4" s="14" t="s">
        <v>18</v>
      </c>
      <c r="Q4" s="14" t="s">
        <v>19</v>
      </c>
      <c r="R4" s="14" t="s">
        <v>18</v>
      </c>
      <c r="S4" s="14" t="s">
        <v>19</v>
      </c>
      <c r="T4" s="14" t="s">
        <v>18</v>
      </c>
      <c r="U4" s="14" t="s">
        <v>19</v>
      </c>
      <c r="V4" s="14" t="s">
        <v>18</v>
      </c>
      <c r="W4" s="14" t="s">
        <v>19</v>
      </c>
      <c r="X4" s="14" t="s">
        <v>18</v>
      </c>
      <c r="Y4" s="14" t="s">
        <v>19</v>
      </c>
      <c r="Z4" s="14" t="s">
        <v>18</v>
      </c>
      <c r="AA4" s="14" t="s">
        <v>19</v>
      </c>
      <c r="AB4" s="14" t="s">
        <v>18</v>
      </c>
      <c r="AC4" s="14" t="s">
        <v>19</v>
      </c>
      <c r="AD4" s="14" t="s">
        <v>18</v>
      </c>
      <c r="AE4" s="14" t="s">
        <v>19</v>
      </c>
      <c r="AF4" s="61"/>
    </row>
    <row r="5" spans="1:32" ht="15.7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  <c r="U5" s="15">
        <v>21</v>
      </c>
      <c r="V5" s="15">
        <v>22</v>
      </c>
      <c r="W5" s="15">
        <v>23</v>
      </c>
      <c r="X5" s="15">
        <v>24</v>
      </c>
      <c r="Y5" s="15">
        <v>25</v>
      </c>
      <c r="Z5" s="15">
        <v>26</v>
      </c>
      <c r="AA5" s="15">
        <v>27</v>
      </c>
      <c r="AB5" s="15">
        <v>28</v>
      </c>
      <c r="AC5" s="15">
        <v>29</v>
      </c>
      <c r="AD5" s="15">
        <v>30</v>
      </c>
      <c r="AE5" s="15">
        <v>31</v>
      </c>
      <c r="AF5" s="15">
        <v>32</v>
      </c>
    </row>
    <row r="6" spans="1:32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7"/>
      <c r="Y6" s="17"/>
      <c r="Z6" s="17"/>
      <c r="AA6" s="17"/>
      <c r="AB6" s="17"/>
      <c r="AC6" s="17"/>
      <c r="AD6" s="17"/>
      <c r="AE6" s="17"/>
      <c r="AF6" s="17"/>
    </row>
    <row r="7" spans="1:32" ht="15">
      <c r="A7" s="62" t="s">
        <v>20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4"/>
    </row>
    <row r="8" spans="1:32" ht="285">
      <c r="A8" s="27" t="s">
        <v>21</v>
      </c>
      <c r="B8" s="28">
        <f>B10+B16+B22</f>
        <v>1962.5</v>
      </c>
      <c r="C8" s="28">
        <f aca="true" t="shared" si="0" ref="C8:AE8">C10+C16+C22</f>
        <v>1064.855</v>
      </c>
      <c r="D8" s="28">
        <f t="shared" si="0"/>
        <v>182.5</v>
      </c>
      <c r="E8" s="28">
        <f t="shared" si="0"/>
        <v>182.5</v>
      </c>
      <c r="F8" s="28">
        <v>0</v>
      </c>
      <c r="G8" s="28">
        <v>0</v>
      </c>
      <c r="H8" s="28">
        <f t="shared" si="0"/>
        <v>0</v>
      </c>
      <c r="I8" s="28">
        <f>I10+I16+I22</f>
        <v>0</v>
      </c>
      <c r="J8" s="28">
        <f>J10+J16+J22</f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28">
        <f t="shared" si="0"/>
        <v>0</v>
      </c>
      <c r="O8" s="28">
        <f t="shared" si="0"/>
        <v>0</v>
      </c>
      <c r="P8" s="28">
        <f t="shared" si="0"/>
        <v>0</v>
      </c>
      <c r="Q8" s="28">
        <f t="shared" si="0"/>
        <v>0</v>
      </c>
      <c r="R8" s="28">
        <f t="shared" si="0"/>
        <v>0</v>
      </c>
      <c r="S8" s="28">
        <f t="shared" si="0"/>
        <v>0</v>
      </c>
      <c r="T8" s="28">
        <f t="shared" si="0"/>
        <v>169.76</v>
      </c>
      <c r="U8" s="28">
        <f t="shared" si="0"/>
        <v>169.76</v>
      </c>
      <c r="V8" s="28">
        <f t="shared" si="0"/>
        <v>895.095</v>
      </c>
      <c r="W8" s="28">
        <f t="shared" si="0"/>
        <v>12.74</v>
      </c>
      <c r="X8" s="28">
        <f t="shared" si="0"/>
        <v>897.64</v>
      </c>
      <c r="Y8" s="28">
        <f t="shared" si="0"/>
        <v>0</v>
      </c>
      <c r="Z8" s="28">
        <f t="shared" si="0"/>
        <v>0</v>
      </c>
      <c r="AA8" s="28">
        <f t="shared" si="0"/>
        <v>0</v>
      </c>
      <c r="AB8" s="28">
        <f t="shared" si="0"/>
        <v>0</v>
      </c>
      <c r="AC8" s="28">
        <f t="shared" si="0"/>
        <v>0</v>
      </c>
      <c r="AD8" s="28">
        <f t="shared" si="0"/>
        <v>0</v>
      </c>
      <c r="AE8" s="28">
        <f t="shared" si="0"/>
        <v>0</v>
      </c>
      <c r="AF8" s="29"/>
    </row>
    <row r="9" spans="1:32" ht="15.75">
      <c r="A9" s="30" t="s">
        <v>22</v>
      </c>
      <c r="B9" s="31"/>
      <c r="C9" s="32"/>
      <c r="D9" s="32"/>
      <c r="E9" s="33"/>
      <c r="F9" s="31"/>
      <c r="G9" s="31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4"/>
      <c r="AF9" s="35"/>
    </row>
    <row r="10" spans="1:32" ht="57">
      <c r="A10" s="36" t="s">
        <v>23</v>
      </c>
      <c r="B10" s="31">
        <f>B11</f>
        <v>1200</v>
      </c>
      <c r="C10" s="31">
        <f aca="true" t="shared" si="1" ref="C10:AE10">C11</f>
        <v>882.355</v>
      </c>
      <c r="D10" s="31">
        <f t="shared" si="1"/>
        <v>0</v>
      </c>
      <c r="E10" s="31">
        <f t="shared" si="1"/>
        <v>0</v>
      </c>
      <c r="F10" s="31">
        <v>0</v>
      </c>
      <c r="G10" s="31">
        <v>0</v>
      </c>
      <c r="H10" s="31">
        <v>0</v>
      </c>
      <c r="I10" s="31">
        <f t="shared" si="1"/>
        <v>0</v>
      </c>
      <c r="J10" s="31">
        <f>J11</f>
        <v>0</v>
      </c>
      <c r="K10" s="31">
        <f t="shared" si="1"/>
        <v>0</v>
      </c>
      <c r="L10" s="31">
        <f t="shared" si="1"/>
        <v>0</v>
      </c>
      <c r="M10" s="31">
        <f t="shared" si="1"/>
        <v>0</v>
      </c>
      <c r="N10" s="31">
        <f t="shared" si="1"/>
        <v>0</v>
      </c>
      <c r="O10" s="31">
        <f t="shared" si="1"/>
        <v>0</v>
      </c>
      <c r="P10" s="31">
        <f t="shared" si="1"/>
        <v>0</v>
      </c>
      <c r="Q10" s="31">
        <f t="shared" si="1"/>
        <v>0</v>
      </c>
      <c r="R10" s="31">
        <f t="shared" si="1"/>
        <v>0</v>
      </c>
      <c r="S10" s="31">
        <f t="shared" si="1"/>
        <v>0</v>
      </c>
      <c r="T10" s="31">
        <f t="shared" si="1"/>
        <v>0</v>
      </c>
      <c r="U10" s="31">
        <f t="shared" si="1"/>
        <v>0</v>
      </c>
      <c r="V10" s="31">
        <f t="shared" si="1"/>
        <v>882.355</v>
      </c>
      <c r="W10" s="31">
        <f t="shared" si="1"/>
        <v>0</v>
      </c>
      <c r="X10" s="31">
        <f t="shared" si="1"/>
        <v>317.64</v>
      </c>
      <c r="Y10" s="31">
        <f t="shared" si="1"/>
        <v>0</v>
      </c>
      <c r="Z10" s="31">
        <f t="shared" si="1"/>
        <v>0</v>
      </c>
      <c r="AA10" s="31">
        <f t="shared" si="1"/>
        <v>0</v>
      </c>
      <c r="AB10" s="31">
        <f t="shared" si="1"/>
        <v>0</v>
      </c>
      <c r="AC10" s="31">
        <f t="shared" si="1"/>
        <v>0</v>
      </c>
      <c r="AD10" s="31">
        <f t="shared" si="1"/>
        <v>0</v>
      </c>
      <c r="AE10" s="31">
        <f t="shared" si="1"/>
        <v>0</v>
      </c>
      <c r="AF10" s="35"/>
    </row>
    <row r="11" spans="1:32" ht="15">
      <c r="A11" s="37" t="s">
        <v>24</v>
      </c>
      <c r="B11" s="31">
        <f>B12+B13+B14+B15</f>
        <v>1200</v>
      </c>
      <c r="C11" s="31">
        <f aca="true" t="shared" si="2" ref="C11:AE11">C12+C13+C14+C15</f>
        <v>882.355</v>
      </c>
      <c r="D11" s="31">
        <f t="shared" si="2"/>
        <v>0</v>
      </c>
      <c r="E11" s="31">
        <f t="shared" si="2"/>
        <v>0</v>
      </c>
      <c r="F11" s="31">
        <v>0</v>
      </c>
      <c r="G11" s="31">
        <v>0</v>
      </c>
      <c r="H11" s="31">
        <f t="shared" si="2"/>
        <v>0</v>
      </c>
      <c r="I11" s="31">
        <f t="shared" si="2"/>
        <v>0</v>
      </c>
      <c r="J11" s="31">
        <f t="shared" si="2"/>
        <v>0</v>
      </c>
      <c r="K11" s="31">
        <f t="shared" si="2"/>
        <v>0</v>
      </c>
      <c r="L11" s="31">
        <f t="shared" si="2"/>
        <v>0</v>
      </c>
      <c r="M11" s="31">
        <f t="shared" si="2"/>
        <v>0</v>
      </c>
      <c r="N11" s="31">
        <f t="shared" si="2"/>
        <v>0</v>
      </c>
      <c r="O11" s="31">
        <f t="shared" si="2"/>
        <v>0</v>
      </c>
      <c r="P11" s="31">
        <f t="shared" si="2"/>
        <v>0</v>
      </c>
      <c r="Q11" s="31">
        <f t="shared" si="2"/>
        <v>0</v>
      </c>
      <c r="R11" s="31">
        <f t="shared" si="2"/>
        <v>0</v>
      </c>
      <c r="S11" s="31">
        <f t="shared" si="2"/>
        <v>0</v>
      </c>
      <c r="T11" s="31">
        <f t="shared" si="2"/>
        <v>0</v>
      </c>
      <c r="U11" s="31">
        <f t="shared" si="2"/>
        <v>0</v>
      </c>
      <c r="V11" s="31">
        <f>V12+V13+V14+V15</f>
        <v>882.355</v>
      </c>
      <c r="W11" s="31">
        <f t="shared" si="2"/>
        <v>0</v>
      </c>
      <c r="X11" s="31">
        <f t="shared" si="2"/>
        <v>317.64</v>
      </c>
      <c r="Y11" s="31">
        <f t="shared" si="2"/>
        <v>0</v>
      </c>
      <c r="Z11" s="31">
        <f t="shared" si="2"/>
        <v>0</v>
      </c>
      <c r="AA11" s="31">
        <f t="shared" si="2"/>
        <v>0</v>
      </c>
      <c r="AB11" s="31">
        <f t="shared" si="2"/>
        <v>0</v>
      </c>
      <c r="AC11" s="31">
        <f t="shared" si="2"/>
        <v>0</v>
      </c>
      <c r="AD11" s="31">
        <f t="shared" si="2"/>
        <v>0</v>
      </c>
      <c r="AE11" s="31">
        <f t="shared" si="2"/>
        <v>0</v>
      </c>
      <c r="AF11" s="35"/>
    </row>
    <row r="12" spans="1:32" ht="15.75">
      <c r="A12" s="30" t="s">
        <v>25</v>
      </c>
      <c r="B12" s="31"/>
      <c r="C12" s="32"/>
      <c r="D12" s="32"/>
      <c r="E12" s="33"/>
      <c r="F12" s="31"/>
      <c r="G12" s="31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1"/>
      <c r="Y12" s="32"/>
      <c r="Z12" s="32"/>
      <c r="AA12" s="32"/>
      <c r="AB12" s="32"/>
      <c r="AC12" s="32"/>
      <c r="AD12" s="32"/>
      <c r="AE12" s="34"/>
      <c r="AF12" s="35"/>
    </row>
    <row r="13" spans="1:32" ht="30">
      <c r="A13" s="30" t="s">
        <v>26</v>
      </c>
      <c r="B13" s="31"/>
      <c r="C13" s="32"/>
      <c r="D13" s="32"/>
      <c r="E13" s="33"/>
      <c r="F13" s="31"/>
      <c r="G13" s="31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1"/>
      <c r="Y13" s="32"/>
      <c r="Z13" s="32"/>
      <c r="AA13" s="32"/>
      <c r="AB13" s="32"/>
      <c r="AC13" s="32"/>
      <c r="AD13" s="32"/>
      <c r="AE13" s="34"/>
      <c r="AF13" s="35"/>
    </row>
    <row r="14" spans="1:32" ht="178.5" customHeight="1">
      <c r="A14" s="30" t="s">
        <v>27</v>
      </c>
      <c r="B14" s="31">
        <v>1200</v>
      </c>
      <c r="C14" s="32">
        <v>882.355</v>
      </c>
      <c r="D14" s="32">
        <v>0</v>
      </c>
      <c r="E14" s="32">
        <v>0</v>
      </c>
      <c r="F14" s="31">
        <v>0</v>
      </c>
      <c r="G14" s="31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882.355</v>
      </c>
      <c r="W14" s="32">
        <v>0</v>
      </c>
      <c r="X14" s="31">
        <v>317.64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5" t="s">
        <v>54</v>
      </c>
    </row>
    <row r="15" spans="1:32" ht="30">
      <c r="A15" s="30" t="s">
        <v>28</v>
      </c>
      <c r="B15" s="31"/>
      <c r="C15" s="32"/>
      <c r="D15" s="32"/>
      <c r="E15" s="33"/>
      <c r="F15" s="31"/>
      <c r="G15" s="3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1"/>
      <c r="Y15" s="32"/>
      <c r="Z15" s="32"/>
      <c r="AA15" s="32"/>
      <c r="AB15" s="32"/>
      <c r="AC15" s="32"/>
      <c r="AD15" s="32"/>
      <c r="AE15" s="34"/>
      <c r="AF15" s="35"/>
    </row>
    <row r="16" spans="1:32" ht="128.25">
      <c r="A16" s="38" t="s">
        <v>29</v>
      </c>
      <c r="B16" s="31">
        <f>B17</f>
        <v>580</v>
      </c>
      <c r="C16" s="31">
        <f aca="true" t="shared" si="3" ref="C16:AE16">C17</f>
        <v>0</v>
      </c>
      <c r="D16" s="31">
        <f t="shared" si="3"/>
        <v>0</v>
      </c>
      <c r="E16" s="31">
        <f t="shared" si="3"/>
        <v>0</v>
      </c>
      <c r="F16" s="31">
        <f>F18+F24+F30</f>
        <v>200</v>
      </c>
      <c r="G16" s="31">
        <f>G18+G24+G30</f>
        <v>200</v>
      </c>
      <c r="H16" s="31">
        <f t="shared" si="3"/>
        <v>0</v>
      </c>
      <c r="I16" s="31">
        <f t="shared" si="3"/>
        <v>0</v>
      </c>
      <c r="J16" s="31">
        <f t="shared" si="3"/>
        <v>0</v>
      </c>
      <c r="K16" s="31">
        <f t="shared" si="3"/>
        <v>0</v>
      </c>
      <c r="L16" s="31">
        <f t="shared" si="3"/>
        <v>0</v>
      </c>
      <c r="M16" s="31">
        <f t="shared" si="3"/>
        <v>0</v>
      </c>
      <c r="N16" s="31">
        <f t="shared" si="3"/>
        <v>0</v>
      </c>
      <c r="O16" s="31">
        <f t="shared" si="3"/>
        <v>0</v>
      </c>
      <c r="P16" s="31">
        <f t="shared" si="3"/>
        <v>0</v>
      </c>
      <c r="Q16" s="31">
        <f t="shared" si="3"/>
        <v>0</v>
      </c>
      <c r="R16" s="31">
        <f t="shared" si="3"/>
        <v>0</v>
      </c>
      <c r="S16" s="31">
        <f t="shared" si="3"/>
        <v>0</v>
      </c>
      <c r="T16" s="31">
        <f t="shared" si="3"/>
        <v>0</v>
      </c>
      <c r="U16" s="31">
        <f t="shared" si="3"/>
        <v>0</v>
      </c>
      <c r="V16" s="31">
        <f t="shared" si="3"/>
        <v>0</v>
      </c>
      <c r="W16" s="31">
        <f t="shared" si="3"/>
        <v>0</v>
      </c>
      <c r="X16" s="31">
        <f t="shared" si="3"/>
        <v>580</v>
      </c>
      <c r="Y16" s="31">
        <f t="shared" si="3"/>
        <v>0</v>
      </c>
      <c r="Z16" s="31">
        <f t="shared" si="3"/>
        <v>0</v>
      </c>
      <c r="AA16" s="31">
        <f t="shared" si="3"/>
        <v>0</v>
      </c>
      <c r="AB16" s="31">
        <f t="shared" si="3"/>
        <v>0</v>
      </c>
      <c r="AC16" s="31">
        <f t="shared" si="3"/>
        <v>0</v>
      </c>
      <c r="AD16" s="31">
        <f t="shared" si="3"/>
        <v>0</v>
      </c>
      <c r="AE16" s="31">
        <f t="shared" si="3"/>
        <v>0</v>
      </c>
      <c r="AF16" s="35"/>
    </row>
    <row r="17" spans="1:32" ht="15">
      <c r="A17" s="37" t="s">
        <v>24</v>
      </c>
      <c r="B17" s="31">
        <f>B18+B19+B20+B21</f>
        <v>580</v>
      </c>
      <c r="C17" s="31">
        <f aca="true" t="shared" si="4" ref="C17:AD17">C18+C19+C20+C21</f>
        <v>0</v>
      </c>
      <c r="D17" s="31">
        <f t="shared" si="4"/>
        <v>0</v>
      </c>
      <c r="E17" s="31">
        <f t="shared" si="4"/>
        <v>0</v>
      </c>
      <c r="F17" s="31">
        <v>0</v>
      </c>
      <c r="G17" s="31">
        <v>0</v>
      </c>
      <c r="H17" s="31">
        <f t="shared" si="4"/>
        <v>0</v>
      </c>
      <c r="I17" s="31">
        <f t="shared" si="4"/>
        <v>0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31">
        <f t="shared" si="4"/>
        <v>0</v>
      </c>
      <c r="O17" s="31">
        <f t="shared" si="4"/>
        <v>0</v>
      </c>
      <c r="P17" s="31">
        <f t="shared" si="4"/>
        <v>0</v>
      </c>
      <c r="Q17" s="31">
        <f t="shared" si="4"/>
        <v>0</v>
      </c>
      <c r="R17" s="31">
        <f t="shared" si="4"/>
        <v>0</v>
      </c>
      <c r="S17" s="31">
        <f t="shared" si="4"/>
        <v>0</v>
      </c>
      <c r="T17" s="31">
        <f t="shared" si="4"/>
        <v>0</v>
      </c>
      <c r="U17" s="31">
        <f t="shared" si="4"/>
        <v>0</v>
      </c>
      <c r="V17" s="31">
        <f t="shared" si="4"/>
        <v>0</v>
      </c>
      <c r="W17" s="31">
        <f t="shared" si="4"/>
        <v>0</v>
      </c>
      <c r="X17" s="31">
        <f t="shared" si="4"/>
        <v>580</v>
      </c>
      <c r="Y17" s="31">
        <f t="shared" si="4"/>
        <v>0</v>
      </c>
      <c r="Z17" s="31">
        <f t="shared" si="4"/>
        <v>0</v>
      </c>
      <c r="AA17" s="31">
        <f t="shared" si="4"/>
        <v>0</v>
      </c>
      <c r="AB17" s="31">
        <f t="shared" si="4"/>
        <v>0</v>
      </c>
      <c r="AC17" s="31">
        <f t="shared" si="4"/>
        <v>0</v>
      </c>
      <c r="AD17" s="31">
        <f t="shared" si="4"/>
        <v>0</v>
      </c>
      <c r="AE17" s="31">
        <f>AE18+AE19+AE20+AE21</f>
        <v>0</v>
      </c>
      <c r="AF17" s="35"/>
    </row>
    <row r="18" spans="1:32" ht="15.75">
      <c r="A18" s="30" t="s">
        <v>25</v>
      </c>
      <c r="B18" s="31"/>
      <c r="C18" s="32"/>
      <c r="D18" s="32"/>
      <c r="E18" s="33"/>
      <c r="F18" s="31"/>
      <c r="G18" s="31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4"/>
      <c r="AF18" s="35"/>
    </row>
    <row r="19" spans="1:32" ht="30">
      <c r="A19" s="30" t="s">
        <v>26</v>
      </c>
      <c r="B19" s="31"/>
      <c r="C19" s="32"/>
      <c r="D19" s="32"/>
      <c r="E19" s="33"/>
      <c r="F19" s="31"/>
      <c r="G19" s="3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4"/>
      <c r="AF19" s="35"/>
    </row>
    <row r="20" spans="1:32" ht="30">
      <c r="A20" s="30" t="s">
        <v>27</v>
      </c>
      <c r="B20" s="31">
        <v>580</v>
      </c>
      <c r="C20" s="32">
        <v>0</v>
      </c>
      <c r="D20" s="32">
        <v>0</v>
      </c>
      <c r="E20" s="32">
        <v>0</v>
      </c>
      <c r="F20" s="31">
        <v>0</v>
      </c>
      <c r="G20" s="31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580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5"/>
    </row>
    <row r="21" spans="1:32" ht="30">
      <c r="A21" s="30" t="s">
        <v>28</v>
      </c>
      <c r="B21" s="31"/>
      <c r="C21" s="32"/>
      <c r="D21" s="32"/>
      <c r="E21" s="33"/>
      <c r="F21" s="31"/>
      <c r="G21" s="31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4"/>
      <c r="AF21" s="35"/>
    </row>
    <row r="22" spans="1:32" ht="142.5">
      <c r="A22" s="36" t="s">
        <v>30</v>
      </c>
      <c r="B22" s="31">
        <f>B23+B29</f>
        <v>182.5</v>
      </c>
      <c r="C22" s="31">
        <f>C23+C29</f>
        <v>182.5</v>
      </c>
      <c r="D22" s="31">
        <f>D23+D29</f>
        <v>182.5</v>
      </c>
      <c r="E22" s="31">
        <f>E23+E29</f>
        <v>182.5</v>
      </c>
      <c r="F22" s="31">
        <f>F23</f>
        <v>100</v>
      </c>
      <c r="G22" s="31">
        <v>100</v>
      </c>
      <c r="H22" s="31">
        <f aca="true" t="shared" si="5" ref="H22:AE22">H23+H29</f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31">
        <f t="shared" si="5"/>
        <v>0</v>
      </c>
      <c r="P22" s="31">
        <f t="shared" si="5"/>
        <v>0</v>
      </c>
      <c r="Q22" s="31">
        <f t="shared" si="5"/>
        <v>0</v>
      </c>
      <c r="R22" s="31">
        <f t="shared" si="5"/>
        <v>0</v>
      </c>
      <c r="S22" s="31">
        <f t="shared" si="5"/>
        <v>0</v>
      </c>
      <c r="T22" s="31">
        <v>169.76</v>
      </c>
      <c r="U22" s="31">
        <v>169.76</v>
      </c>
      <c r="V22" s="31">
        <f t="shared" si="5"/>
        <v>12.74</v>
      </c>
      <c r="W22" s="31">
        <f t="shared" si="5"/>
        <v>12.74</v>
      </c>
      <c r="X22" s="31">
        <f>X23+X29</f>
        <v>0</v>
      </c>
      <c r="Y22" s="31">
        <f t="shared" si="5"/>
        <v>0</v>
      </c>
      <c r="Z22" s="31">
        <f t="shared" si="5"/>
        <v>0</v>
      </c>
      <c r="AA22" s="31">
        <f t="shared" si="5"/>
        <v>0</v>
      </c>
      <c r="AB22" s="31">
        <f t="shared" si="5"/>
        <v>0</v>
      </c>
      <c r="AC22" s="31">
        <f t="shared" si="5"/>
        <v>0</v>
      </c>
      <c r="AD22" s="31">
        <f t="shared" si="5"/>
        <v>0</v>
      </c>
      <c r="AE22" s="31">
        <f t="shared" si="5"/>
        <v>0</v>
      </c>
      <c r="AF22" s="45" t="s">
        <v>53</v>
      </c>
    </row>
    <row r="23" spans="1:32" ht="85.5">
      <c r="A23" s="36" t="s">
        <v>31</v>
      </c>
      <c r="B23" s="31">
        <f>B24</f>
        <v>112.7</v>
      </c>
      <c r="C23" s="31">
        <v>112.7</v>
      </c>
      <c r="D23" s="31">
        <v>112.7</v>
      </c>
      <c r="E23" s="31">
        <v>112.7</v>
      </c>
      <c r="F23" s="31">
        <f>F27</f>
        <v>100</v>
      </c>
      <c r="G23" s="31">
        <f>G27</f>
        <v>100</v>
      </c>
      <c r="H23" s="31">
        <f aca="true" t="shared" si="6" ref="H23:AE23">H24</f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si="6"/>
        <v>0</v>
      </c>
      <c r="P23" s="31">
        <f t="shared" si="6"/>
        <v>0</v>
      </c>
      <c r="Q23" s="31">
        <f t="shared" si="6"/>
        <v>0</v>
      </c>
      <c r="R23" s="31">
        <f t="shared" si="6"/>
        <v>0</v>
      </c>
      <c r="S23" s="31">
        <f t="shared" si="6"/>
        <v>0</v>
      </c>
      <c r="T23" s="31">
        <v>99.96</v>
      </c>
      <c r="U23" s="31">
        <v>99.96</v>
      </c>
      <c r="V23" s="31">
        <f>V24</f>
        <v>12.74</v>
      </c>
      <c r="W23" s="31">
        <f t="shared" si="6"/>
        <v>12.74</v>
      </c>
      <c r="X23" s="31">
        <f>X27</f>
        <v>0</v>
      </c>
      <c r="Y23" s="31">
        <f t="shared" si="6"/>
        <v>0</v>
      </c>
      <c r="Z23" s="31">
        <f t="shared" si="6"/>
        <v>0</v>
      </c>
      <c r="AA23" s="31">
        <f t="shared" si="6"/>
        <v>0</v>
      </c>
      <c r="AB23" s="31">
        <f t="shared" si="6"/>
        <v>0</v>
      </c>
      <c r="AC23" s="31">
        <f t="shared" si="6"/>
        <v>0</v>
      </c>
      <c r="AD23" s="31">
        <f t="shared" si="6"/>
        <v>0</v>
      </c>
      <c r="AE23" s="31">
        <f t="shared" si="6"/>
        <v>0</v>
      </c>
      <c r="AF23" s="46"/>
    </row>
    <row r="24" spans="1:32" ht="15">
      <c r="A24" s="37" t="s">
        <v>24</v>
      </c>
      <c r="B24" s="31">
        <f>B25+B26+B27+B28</f>
        <v>112.7</v>
      </c>
      <c r="C24" s="31">
        <f aca="true" t="shared" si="7" ref="C24:AE24">C25+C26+C27+C28</f>
        <v>112.7</v>
      </c>
      <c r="D24" s="31">
        <f t="shared" si="7"/>
        <v>112.7</v>
      </c>
      <c r="E24" s="31">
        <f t="shared" si="7"/>
        <v>112.7</v>
      </c>
      <c r="F24" s="31">
        <f>F27</f>
        <v>100</v>
      </c>
      <c r="G24" s="31">
        <f>G27</f>
        <v>100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7"/>
        <v>0</v>
      </c>
      <c r="O24" s="31">
        <f t="shared" si="7"/>
        <v>0</v>
      </c>
      <c r="P24" s="31">
        <f t="shared" si="7"/>
        <v>0</v>
      </c>
      <c r="Q24" s="31">
        <f t="shared" si="7"/>
        <v>0</v>
      </c>
      <c r="R24" s="31">
        <f t="shared" si="7"/>
        <v>0</v>
      </c>
      <c r="S24" s="31">
        <f t="shared" si="7"/>
        <v>0</v>
      </c>
      <c r="T24" s="31">
        <f t="shared" si="7"/>
        <v>99.96</v>
      </c>
      <c r="U24" s="31">
        <f t="shared" si="7"/>
        <v>99.96</v>
      </c>
      <c r="V24" s="31">
        <f t="shared" si="7"/>
        <v>12.74</v>
      </c>
      <c r="W24" s="31">
        <f t="shared" si="7"/>
        <v>12.74</v>
      </c>
      <c r="X24" s="31">
        <f>X23</f>
        <v>0</v>
      </c>
      <c r="Y24" s="31">
        <f t="shared" si="7"/>
        <v>0</v>
      </c>
      <c r="Z24" s="31">
        <f t="shared" si="7"/>
        <v>0</v>
      </c>
      <c r="AA24" s="31">
        <f t="shared" si="7"/>
        <v>0</v>
      </c>
      <c r="AB24" s="31">
        <f t="shared" si="7"/>
        <v>0</v>
      </c>
      <c r="AC24" s="31">
        <f t="shared" si="7"/>
        <v>0</v>
      </c>
      <c r="AD24" s="31">
        <f t="shared" si="7"/>
        <v>0</v>
      </c>
      <c r="AE24" s="31">
        <f t="shared" si="7"/>
        <v>0</v>
      </c>
      <c r="AF24" s="46"/>
    </row>
    <row r="25" spans="1:32" ht="15.75">
      <c r="A25" s="30" t="s">
        <v>25</v>
      </c>
      <c r="B25" s="31"/>
      <c r="C25" s="32"/>
      <c r="D25" s="32"/>
      <c r="E25" s="33"/>
      <c r="F25" s="31"/>
      <c r="G25" s="31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4"/>
      <c r="AF25" s="46"/>
    </row>
    <row r="26" spans="1:32" ht="30">
      <c r="A26" s="30" t="s">
        <v>26</v>
      </c>
      <c r="B26" s="31"/>
      <c r="C26" s="32"/>
      <c r="D26" s="32"/>
      <c r="E26" s="33"/>
      <c r="F26" s="31"/>
      <c r="G26" s="31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4"/>
      <c r="AF26" s="46"/>
    </row>
    <row r="27" spans="1:32" ht="30">
      <c r="A27" s="30" t="s">
        <v>27</v>
      </c>
      <c r="B27" s="31">
        <v>112.7</v>
      </c>
      <c r="C27" s="31">
        <v>112.7</v>
      </c>
      <c r="D27" s="31">
        <v>112.7</v>
      </c>
      <c r="E27" s="31">
        <v>112.7</v>
      </c>
      <c r="F27" s="31">
        <f>E27/B27*100</f>
        <v>100</v>
      </c>
      <c r="G27" s="31">
        <f>E27/C27*100</f>
        <v>100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1">
        <v>99.96</v>
      </c>
      <c r="U27" s="31">
        <v>99.96</v>
      </c>
      <c r="V27" s="32">
        <v>12.74</v>
      </c>
      <c r="W27" s="32">
        <v>12.74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1">
        <v>0</v>
      </c>
      <c r="AF27" s="46"/>
    </row>
    <row r="28" spans="1:32" ht="30">
      <c r="A28" s="30" t="s">
        <v>28</v>
      </c>
      <c r="B28" s="31"/>
      <c r="C28" s="32"/>
      <c r="D28" s="32"/>
      <c r="E28" s="33"/>
      <c r="F28" s="31"/>
      <c r="G28" s="31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4"/>
      <c r="AF28" s="46"/>
    </row>
    <row r="29" spans="1:32" ht="99.75">
      <c r="A29" s="39" t="s">
        <v>32</v>
      </c>
      <c r="B29" s="31">
        <f>B30</f>
        <v>69.8</v>
      </c>
      <c r="C29" s="31">
        <v>69.8</v>
      </c>
      <c r="D29" s="31">
        <v>69.8</v>
      </c>
      <c r="E29" s="31">
        <v>69.8</v>
      </c>
      <c r="F29" s="31">
        <v>100</v>
      </c>
      <c r="G29" s="31">
        <v>100</v>
      </c>
      <c r="H29" s="31">
        <f aca="true" t="shared" si="8" ref="H29:AE29">H30</f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1">
        <f t="shared" si="8"/>
        <v>0</v>
      </c>
      <c r="P29" s="31">
        <f t="shared" si="8"/>
        <v>0</v>
      </c>
      <c r="Q29" s="31">
        <f t="shared" si="8"/>
        <v>0</v>
      </c>
      <c r="R29" s="31">
        <f t="shared" si="8"/>
        <v>0</v>
      </c>
      <c r="S29" s="31">
        <f t="shared" si="8"/>
        <v>0</v>
      </c>
      <c r="T29" s="31">
        <v>69.8</v>
      </c>
      <c r="U29" s="31">
        <v>69.8</v>
      </c>
      <c r="V29" s="31">
        <f t="shared" si="8"/>
        <v>0</v>
      </c>
      <c r="W29" s="31">
        <f t="shared" si="8"/>
        <v>0</v>
      </c>
      <c r="X29" s="31">
        <v>0</v>
      </c>
      <c r="Y29" s="31">
        <f t="shared" si="8"/>
        <v>0</v>
      </c>
      <c r="Z29" s="31">
        <f t="shared" si="8"/>
        <v>0</v>
      </c>
      <c r="AA29" s="31">
        <f t="shared" si="8"/>
        <v>0</v>
      </c>
      <c r="AB29" s="31">
        <f t="shared" si="8"/>
        <v>0</v>
      </c>
      <c r="AC29" s="31">
        <f t="shared" si="8"/>
        <v>0</v>
      </c>
      <c r="AD29" s="31">
        <f t="shared" si="8"/>
        <v>0</v>
      </c>
      <c r="AE29" s="31">
        <f t="shared" si="8"/>
        <v>0</v>
      </c>
      <c r="AF29" s="46"/>
    </row>
    <row r="30" spans="1:32" ht="15">
      <c r="A30" s="37" t="s">
        <v>24</v>
      </c>
      <c r="B30" s="31">
        <f>B31+B32+B33+B34</f>
        <v>69.8</v>
      </c>
      <c r="C30" s="31">
        <v>69.8</v>
      </c>
      <c r="D30" s="31">
        <v>69.8</v>
      </c>
      <c r="E30" s="31">
        <v>69.8</v>
      </c>
      <c r="F30" s="31">
        <v>100</v>
      </c>
      <c r="G30" s="31">
        <v>100</v>
      </c>
      <c r="H30" s="31">
        <f aca="true" t="shared" si="9" ref="H30:AE30">H31+H32+H33+H34</f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9"/>
        <v>0</v>
      </c>
      <c r="O30" s="31">
        <f t="shared" si="9"/>
        <v>0</v>
      </c>
      <c r="P30" s="31">
        <f t="shared" si="9"/>
        <v>0</v>
      </c>
      <c r="Q30" s="31">
        <f t="shared" si="9"/>
        <v>0</v>
      </c>
      <c r="R30" s="31">
        <f t="shared" si="9"/>
        <v>0</v>
      </c>
      <c r="S30" s="31">
        <f t="shared" si="9"/>
        <v>0</v>
      </c>
      <c r="T30" s="31">
        <v>69.8</v>
      </c>
      <c r="U30" s="31">
        <v>69.8</v>
      </c>
      <c r="V30" s="31">
        <f t="shared" si="9"/>
        <v>0</v>
      </c>
      <c r="W30" s="31">
        <f t="shared" si="9"/>
        <v>0</v>
      </c>
      <c r="X30" s="31">
        <v>0</v>
      </c>
      <c r="Y30" s="31">
        <f t="shared" si="9"/>
        <v>0</v>
      </c>
      <c r="Z30" s="31">
        <f t="shared" si="9"/>
        <v>0</v>
      </c>
      <c r="AA30" s="31">
        <f t="shared" si="9"/>
        <v>0</v>
      </c>
      <c r="AB30" s="31">
        <f t="shared" si="9"/>
        <v>0</v>
      </c>
      <c r="AC30" s="31">
        <f t="shared" si="9"/>
        <v>0</v>
      </c>
      <c r="AD30" s="31">
        <f t="shared" si="9"/>
        <v>0</v>
      </c>
      <c r="AE30" s="31">
        <f t="shared" si="9"/>
        <v>0</v>
      </c>
      <c r="AF30" s="46"/>
    </row>
    <row r="31" spans="1:32" ht="15.75">
      <c r="A31" s="30" t="s">
        <v>25</v>
      </c>
      <c r="B31" s="31"/>
      <c r="C31" s="32"/>
      <c r="D31" s="32"/>
      <c r="E31" s="33"/>
      <c r="F31" s="31"/>
      <c r="G31" s="31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4"/>
      <c r="AF31" s="46"/>
    </row>
    <row r="32" spans="1:32" ht="30">
      <c r="A32" s="30" t="s">
        <v>26</v>
      </c>
      <c r="B32" s="31"/>
      <c r="C32" s="32"/>
      <c r="D32" s="32"/>
      <c r="E32" s="33"/>
      <c r="F32" s="31"/>
      <c r="G32" s="31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4"/>
      <c r="AF32" s="46"/>
    </row>
    <row r="33" spans="1:32" ht="30">
      <c r="A33" s="30" t="s">
        <v>27</v>
      </c>
      <c r="B33" s="31">
        <v>69.8</v>
      </c>
      <c r="C33" s="31">
        <v>69.8</v>
      </c>
      <c r="D33" s="31">
        <v>69.8</v>
      </c>
      <c r="E33" s="31">
        <v>69.8</v>
      </c>
      <c r="F33" s="31">
        <v>100</v>
      </c>
      <c r="G33" s="31">
        <v>100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1">
        <v>69.8</v>
      </c>
      <c r="U33" s="31">
        <v>69.8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46"/>
    </row>
    <row r="34" spans="1:32" ht="30">
      <c r="A34" s="30" t="s">
        <v>28</v>
      </c>
      <c r="B34" s="31"/>
      <c r="C34" s="32"/>
      <c r="D34" s="32"/>
      <c r="E34" s="33"/>
      <c r="F34" s="31"/>
      <c r="G34" s="31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4"/>
      <c r="AF34" s="47"/>
    </row>
    <row r="35" spans="1:32" ht="156.75">
      <c r="A35" s="27" t="s">
        <v>33</v>
      </c>
      <c r="B35" s="28">
        <f>B37+B43+B49+B55+B61</f>
        <v>741.6</v>
      </c>
      <c r="C35" s="28">
        <f>C37+C43+C49+C55+C61</f>
        <v>500.9549999999999</v>
      </c>
      <c r="D35" s="28">
        <f>D37+D43+D49+D55+D61</f>
        <v>430.2099999999999</v>
      </c>
      <c r="E35" s="28">
        <f>E37+E43+E49+E55+E61</f>
        <v>429.85999999999996</v>
      </c>
      <c r="F35" s="28">
        <f>E35/B35*100</f>
        <v>57.96386192017259</v>
      </c>
      <c r="G35" s="40">
        <f>E35/C35*100</f>
        <v>85.80810651655338</v>
      </c>
      <c r="H35" s="40">
        <f aca="true" t="shared" si="10" ref="H35:AE35">H37+H43+H49+H55+H61</f>
        <v>141.875</v>
      </c>
      <c r="I35" s="40">
        <f>I37+I43+I49+I55+I61</f>
        <v>67.7</v>
      </c>
      <c r="J35" s="28">
        <f t="shared" si="10"/>
        <v>154.45</v>
      </c>
      <c r="K35" s="28">
        <f t="shared" si="10"/>
        <v>33.7</v>
      </c>
      <c r="L35" s="28">
        <f>L37+L43+L49+L55+L61</f>
        <v>10.33</v>
      </c>
      <c r="M35" s="28">
        <f>M37+M43+M49+M55+M61</f>
        <v>73.4</v>
      </c>
      <c r="N35" s="28">
        <f t="shared" si="10"/>
        <v>101.45</v>
      </c>
      <c r="O35" s="28">
        <f t="shared" si="10"/>
        <v>154.5</v>
      </c>
      <c r="P35" s="28">
        <f t="shared" si="10"/>
        <v>179.02</v>
      </c>
      <c r="Q35" s="28">
        <f t="shared" si="10"/>
        <v>35.13</v>
      </c>
      <c r="R35" s="40">
        <f t="shared" si="10"/>
        <v>58.830000000000005</v>
      </c>
      <c r="S35" s="40">
        <f t="shared" si="10"/>
        <v>0</v>
      </c>
      <c r="T35" s="28">
        <f t="shared" si="10"/>
        <v>5</v>
      </c>
      <c r="U35" s="28">
        <f t="shared" si="10"/>
        <v>65.49</v>
      </c>
      <c r="V35" s="28">
        <f t="shared" si="10"/>
        <v>0</v>
      </c>
      <c r="W35" s="28">
        <f t="shared" si="10"/>
        <v>0</v>
      </c>
      <c r="X35" s="28">
        <f t="shared" si="10"/>
        <v>29</v>
      </c>
      <c r="Y35" s="28">
        <f t="shared" si="10"/>
        <v>0</v>
      </c>
      <c r="Z35" s="28">
        <f t="shared" si="10"/>
        <v>10.345</v>
      </c>
      <c r="AA35" s="28">
        <f t="shared" si="10"/>
        <v>0</v>
      </c>
      <c r="AB35" s="28">
        <f t="shared" si="10"/>
        <v>51.14</v>
      </c>
      <c r="AC35" s="28">
        <f t="shared" si="10"/>
        <v>0</v>
      </c>
      <c r="AD35" s="28">
        <f t="shared" si="10"/>
        <v>0.16</v>
      </c>
      <c r="AE35" s="28">
        <f t="shared" si="10"/>
        <v>0</v>
      </c>
      <c r="AF35" s="28"/>
    </row>
    <row r="36" spans="1:32" ht="15.75">
      <c r="A36" s="30" t="s">
        <v>22</v>
      </c>
      <c r="B36" s="31"/>
      <c r="C36" s="32"/>
      <c r="D36" s="32"/>
      <c r="E36" s="33"/>
      <c r="F36" s="31"/>
      <c r="G36" s="31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4"/>
      <c r="AF36" s="35"/>
    </row>
    <row r="37" spans="1:32" ht="114">
      <c r="A37" s="36" t="s">
        <v>34</v>
      </c>
      <c r="B37" s="31">
        <f>B38</f>
        <v>100</v>
      </c>
      <c r="C37" s="31">
        <f aca="true" t="shared" si="11" ref="C37:AE37">C38</f>
        <v>100</v>
      </c>
      <c r="D37" s="31">
        <f t="shared" si="11"/>
        <v>100</v>
      </c>
      <c r="E37" s="31">
        <f>E38</f>
        <v>100</v>
      </c>
      <c r="F37" s="31">
        <f>E37/B37*100</f>
        <v>100</v>
      </c>
      <c r="G37" s="31">
        <f>E37/C37*100</f>
        <v>100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1"/>
        <v>100</v>
      </c>
      <c r="O37" s="31">
        <f t="shared" si="11"/>
        <v>100</v>
      </c>
      <c r="P37" s="31">
        <f t="shared" si="11"/>
        <v>0</v>
      </c>
      <c r="Q37" s="31">
        <f t="shared" si="11"/>
        <v>0</v>
      </c>
      <c r="R37" s="31">
        <f t="shared" si="11"/>
        <v>0</v>
      </c>
      <c r="S37" s="31">
        <f t="shared" si="11"/>
        <v>0</v>
      </c>
      <c r="T37" s="31">
        <f t="shared" si="11"/>
        <v>0</v>
      </c>
      <c r="U37" s="31">
        <f t="shared" si="11"/>
        <v>0</v>
      </c>
      <c r="V37" s="31">
        <f t="shared" si="11"/>
        <v>0</v>
      </c>
      <c r="W37" s="31">
        <f t="shared" si="11"/>
        <v>0</v>
      </c>
      <c r="X37" s="31">
        <f t="shared" si="11"/>
        <v>0</v>
      </c>
      <c r="Y37" s="31">
        <f t="shared" si="11"/>
        <v>0</v>
      </c>
      <c r="Z37" s="31">
        <f t="shared" si="11"/>
        <v>0</v>
      </c>
      <c r="AA37" s="31">
        <f t="shared" si="11"/>
        <v>0</v>
      </c>
      <c r="AB37" s="31">
        <f t="shared" si="11"/>
        <v>0</v>
      </c>
      <c r="AC37" s="31">
        <f t="shared" si="11"/>
        <v>0</v>
      </c>
      <c r="AD37" s="31">
        <f t="shared" si="11"/>
        <v>0</v>
      </c>
      <c r="AE37" s="31">
        <f t="shared" si="11"/>
        <v>0</v>
      </c>
      <c r="AF37" s="51" t="s">
        <v>35</v>
      </c>
    </row>
    <row r="38" spans="1:32" ht="15">
      <c r="A38" s="37" t="s">
        <v>24</v>
      </c>
      <c r="B38" s="31">
        <f>B39+B40+B41+B42</f>
        <v>100</v>
      </c>
      <c r="C38" s="31">
        <f aca="true" t="shared" si="12" ref="C38:AE38">C39+C40+C41+C42</f>
        <v>100</v>
      </c>
      <c r="D38" s="31">
        <f t="shared" si="12"/>
        <v>100</v>
      </c>
      <c r="E38" s="31">
        <f t="shared" si="12"/>
        <v>100</v>
      </c>
      <c r="F38" s="31">
        <f>E38/B38*100</f>
        <v>100</v>
      </c>
      <c r="G38" s="31">
        <f>E38/C38*100</f>
        <v>100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2"/>
        <v>100</v>
      </c>
      <c r="O38" s="31">
        <f>O39+O40+O41+O42</f>
        <v>100</v>
      </c>
      <c r="P38" s="31">
        <f t="shared" si="12"/>
        <v>0</v>
      </c>
      <c r="Q38" s="31">
        <f t="shared" si="12"/>
        <v>0</v>
      </c>
      <c r="R38" s="31">
        <f t="shared" si="12"/>
        <v>0</v>
      </c>
      <c r="S38" s="31">
        <f t="shared" si="12"/>
        <v>0</v>
      </c>
      <c r="T38" s="31">
        <f t="shared" si="12"/>
        <v>0</v>
      </c>
      <c r="U38" s="31">
        <f t="shared" si="12"/>
        <v>0</v>
      </c>
      <c r="V38" s="31">
        <f t="shared" si="12"/>
        <v>0</v>
      </c>
      <c r="W38" s="31">
        <f t="shared" si="12"/>
        <v>0</v>
      </c>
      <c r="X38" s="31">
        <f t="shared" si="12"/>
        <v>0</v>
      </c>
      <c r="Y38" s="31">
        <f t="shared" si="12"/>
        <v>0</v>
      </c>
      <c r="Z38" s="31">
        <f t="shared" si="12"/>
        <v>0</v>
      </c>
      <c r="AA38" s="31">
        <f t="shared" si="12"/>
        <v>0</v>
      </c>
      <c r="AB38" s="31">
        <f t="shared" si="12"/>
        <v>0</v>
      </c>
      <c r="AC38" s="31">
        <f t="shared" si="12"/>
        <v>0</v>
      </c>
      <c r="AD38" s="31">
        <f t="shared" si="12"/>
        <v>0</v>
      </c>
      <c r="AE38" s="31">
        <f t="shared" si="12"/>
        <v>0</v>
      </c>
      <c r="AF38" s="56"/>
    </row>
    <row r="39" spans="1:32" ht="15.75">
      <c r="A39" s="30" t="s">
        <v>25</v>
      </c>
      <c r="B39" s="31"/>
      <c r="C39" s="32"/>
      <c r="D39" s="32"/>
      <c r="E39" s="33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4"/>
      <c r="AF39" s="56"/>
    </row>
    <row r="40" spans="1:32" ht="30">
      <c r="A40" s="30" t="s">
        <v>26</v>
      </c>
      <c r="B40" s="31"/>
      <c r="C40" s="32"/>
      <c r="D40" s="32"/>
      <c r="E40" s="33"/>
      <c r="F40" s="31"/>
      <c r="G40" s="31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4"/>
      <c r="AF40" s="56"/>
    </row>
    <row r="41" spans="1:32" ht="30">
      <c r="A41" s="30" t="s">
        <v>27</v>
      </c>
      <c r="B41" s="31">
        <v>100</v>
      </c>
      <c r="C41" s="31">
        <v>100</v>
      </c>
      <c r="D41" s="31">
        <v>100</v>
      </c>
      <c r="E41" s="32">
        <f>I41+K41+M41+O41</f>
        <v>100</v>
      </c>
      <c r="F41" s="31">
        <f>E41/B41*100</f>
        <v>100</v>
      </c>
      <c r="G41" s="31">
        <f>E41/C41*100</f>
        <v>100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100</v>
      </c>
      <c r="O41" s="32">
        <v>100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56"/>
    </row>
    <row r="42" spans="1:32" ht="30">
      <c r="A42" s="30" t="s">
        <v>28</v>
      </c>
      <c r="B42" s="31"/>
      <c r="C42" s="32"/>
      <c r="D42" s="32"/>
      <c r="E42" s="33"/>
      <c r="F42" s="31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4"/>
      <c r="AF42" s="57"/>
    </row>
    <row r="43" spans="1:32" ht="156.75">
      <c r="A43" s="36" t="s">
        <v>36</v>
      </c>
      <c r="B43" s="31">
        <f>B44</f>
        <v>230</v>
      </c>
      <c r="C43" s="31">
        <f>C44</f>
        <v>219.655</v>
      </c>
      <c r="D43" s="31">
        <f aca="true" t="shared" si="13" ref="D43:AE43">D44</f>
        <v>219.66</v>
      </c>
      <c r="E43" s="31">
        <f>E44</f>
        <v>219.66</v>
      </c>
      <c r="F43" s="31">
        <f>E43/B43*100</f>
        <v>95.50434782608696</v>
      </c>
      <c r="G43" s="31">
        <f>E43/C43*100</f>
        <v>100.00227629692017</v>
      </c>
      <c r="H43" s="31">
        <f t="shared" si="13"/>
        <v>141.875</v>
      </c>
      <c r="I43" s="31">
        <f t="shared" si="13"/>
        <v>67.7</v>
      </c>
      <c r="J43" s="31">
        <f t="shared" si="13"/>
        <v>67.45</v>
      </c>
      <c r="K43" s="31">
        <f t="shared" si="13"/>
        <v>33.7</v>
      </c>
      <c r="L43" s="31">
        <f t="shared" si="13"/>
        <v>10.33</v>
      </c>
      <c r="M43" s="31">
        <f t="shared" si="13"/>
        <v>73.4</v>
      </c>
      <c r="N43" s="31">
        <f t="shared" si="13"/>
        <v>0</v>
      </c>
      <c r="O43" s="31">
        <f t="shared" si="13"/>
        <v>44.9</v>
      </c>
      <c r="P43" s="31">
        <f t="shared" si="13"/>
        <v>0</v>
      </c>
      <c r="Q43" s="31">
        <f t="shared" si="13"/>
        <v>0</v>
      </c>
      <c r="R43" s="31">
        <f t="shared" si="13"/>
        <v>0</v>
      </c>
      <c r="S43" s="31">
        <f t="shared" si="13"/>
        <v>0</v>
      </c>
      <c r="T43" s="31">
        <f t="shared" si="13"/>
        <v>0</v>
      </c>
      <c r="U43" s="31">
        <f t="shared" si="13"/>
        <v>0</v>
      </c>
      <c r="V43" s="31">
        <f t="shared" si="13"/>
        <v>0</v>
      </c>
      <c r="W43" s="31">
        <f t="shared" si="13"/>
        <v>0</v>
      </c>
      <c r="X43" s="31">
        <f t="shared" si="13"/>
        <v>0</v>
      </c>
      <c r="Y43" s="31">
        <f t="shared" si="13"/>
        <v>0</v>
      </c>
      <c r="Z43" s="31">
        <f t="shared" si="13"/>
        <v>10.345</v>
      </c>
      <c r="AA43" s="31">
        <f t="shared" si="13"/>
        <v>0</v>
      </c>
      <c r="AB43" s="31">
        <f t="shared" si="13"/>
        <v>0</v>
      </c>
      <c r="AC43" s="31">
        <f t="shared" si="13"/>
        <v>0</v>
      </c>
      <c r="AD43" s="31">
        <f t="shared" si="13"/>
        <v>0</v>
      </c>
      <c r="AE43" s="31">
        <f t="shared" si="13"/>
        <v>0</v>
      </c>
      <c r="AF43" s="51" t="s">
        <v>37</v>
      </c>
    </row>
    <row r="44" spans="1:32" ht="15">
      <c r="A44" s="37" t="s">
        <v>24</v>
      </c>
      <c r="B44" s="31">
        <f>B45+B46+B47+B48</f>
        <v>230</v>
      </c>
      <c r="C44" s="31">
        <f>C45+C46+C47+C48</f>
        <v>219.655</v>
      </c>
      <c r="D44" s="31">
        <f aca="true" t="shared" si="14" ref="D44:AE44">D45+D46+D47+D48</f>
        <v>219.66</v>
      </c>
      <c r="E44" s="31">
        <f>E45+E46+E47+E48</f>
        <v>219.66</v>
      </c>
      <c r="F44" s="31">
        <f>E44/B44*100</f>
        <v>95.50434782608696</v>
      </c>
      <c r="G44" s="31">
        <f>E44/C44*100</f>
        <v>100.00227629692017</v>
      </c>
      <c r="H44" s="31">
        <f t="shared" si="14"/>
        <v>141.875</v>
      </c>
      <c r="I44" s="31">
        <f t="shared" si="14"/>
        <v>67.7</v>
      </c>
      <c r="J44" s="31">
        <f t="shared" si="14"/>
        <v>67.45</v>
      </c>
      <c r="K44" s="31">
        <f t="shared" si="14"/>
        <v>33.7</v>
      </c>
      <c r="L44" s="31">
        <f t="shared" si="14"/>
        <v>10.33</v>
      </c>
      <c r="M44" s="31">
        <f t="shared" si="14"/>
        <v>73.4</v>
      </c>
      <c r="N44" s="31">
        <f t="shared" si="14"/>
        <v>0</v>
      </c>
      <c r="O44" s="31">
        <f t="shared" si="14"/>
        <v>44.9</v>
      </c>
      <c r="P44" s="31">
        <f t="shared" si="14"/>
        <v>0</v>
      </c>
      <c r="Q44" s="31">
        <f t="shared" si="14"/>
        <v>0</v>
      </c>
      <c r="R44" s="31">
        <f t="shared" si="14"/>
        <v>0</v>
      </c>
      <c r="S44" s="31">
        <f t="shared" si="14"/>
        <v>0</v>
      </c>
      <c r="T44" s="31">
        <f t="shared" si="14"/>
        <v>0</v>
      </c>
      <c r="U44" s="31">
        <f t="shared" si="14"/>
        <v>0</v>
      </c>
      <c r="V44" s="31">
        <f t="shared" si="14"/>
        <v>0</v>
      </c>
      <c r="W44" s="31">
        <f t="shared" si="14"/>
        <v>0</v>
      </c>
      <c r="X44" s="31">
        <f t="shared" si="14"/>
        <v>0</v>
      </c>
      <c r="Y44" s="31">
        <f t="shared" si="14"/>
        <v>0</v>
      </c>
      <c r="Z44" s="31">
        <f t="shared" si="14"/>
        <v>10.345</v>
      </c>
      <c r="AA44" s="31">
        <f t="shared" si="14"/>
        <v>0</v>
      </c>
      <c r="AB44" s="31">
        <f t="shared" si="14"/>
        <v>0</v>
      </c>
      <c r="AC44" s="31">
        <f t="shared" si="14"/>
        <v>0</v>
      </c>
      <c r="AD44" s="31">
        <f t="shared" si="14"/>
        <v>0</v>
      </c>
      <c r="AE44" s="31">
        <f t="shared" si="14"/>
        <v>0</v>
      </c>
      <c r="AF44" s="56"/>
    </row>
    <row r="45" spans="1:32" ht="15.75">
      <c r="A45" s="30" t="s">
        <v>25</v>
      </c>
      <c r="B45" s="31"/>
      <c r="C45" s="32"/>
      <c r="D45" s="32"/>
      <c r="E45" s="33"/>
      <c r="F45" s="31"/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4"/>
      <c r="AF45" s="56"/>
    </row>
    <row r="46" spans="1:32" ht="30">
      <c r="A46" s="30" t="s">
        <v>26</v>
      </c>
      <c r="B46" s="31"/>
      <c r="C46" s="32"/>
      <c r="D46" s="32"/>
      <c r="E46" s="33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4"/>
      <c r="AF46" s="56"/>
    </row>
    <row r="47" spans="1:32" ht="30">
      <c r="A47" s="30" t="s">
        <v>27</v>
      </c>
      <c r="B47" s="31">
        <f>H47+J47+L47+Z47</f>
        <v>230</v>
      </c>
      <c r="C47" s="32">
        <f>H47+J47+L47+N47</f>
        <v>219.655</v>
      </c>
      <c r="D47" s="32">
        <v>219.66</v>
      </c>
      <c r="E47" s="32">
        <v>219.66</v>
      </c>
      <c r="F47" s="31">
        <f>E47/B47*100</f>
        <v>95.50434782608696</v>
      </c>
      <c r="G47" s="31">
        <f>E47/C47*100</f>
        <v>100.00227629692017</v>
      </c>
      <c r="H47" s="32">
        <v>141.875</v>
      </c>
      <c r="I47" s="32">
        <v>67.7</v>
      </c>
      <c r="J47" s="32">
        <v>67.45</v>
      </c>
      <c r="K47" s="32">
        <v>33.7</v>
      </c>
      <c r="L47" s="32">
        <v>10.33</v>
      </c>
      <c r="M47" s="32">
        <v>73.4</v>
      </c>
      <c r="N47" s="32">
        <v>0</v>
      </c>
      <c r="O47" s="32">
        <v>44.9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10.345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56"/>
    </row>
    <row r="48" spans="1:32" ht="121.5" customHeight="1">
      <c r="A48" s="30" t="s">
        <v>28</v>
      </c>
      <c r="B48" s="31"/>
      <c r="C48" s="32"/>
      <c r="D48" s="32"/>
      <c r="E48" s="33"/>
      <c r="F48" s="31"/>
      <c r="G48" s="31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4"/>
      <c r="AF48" s="57"/>
    </row>
    <row r="49" spans="1:32" ht="142.5">
      <c r="A49" s="36" t="s">
        <v>38</v>
      </c>
      <c r="B49" s="31">
        <v>144.46</v>
      </c>
      <c r="C49" s="31">
        <v>115.46</v>
      </c>
      <c r="D49" s="31">
        <f aca="true" t="shared" si="15" ref="D49:AE49">D50</f>
        <v>44.71</v>
      </c>
      <c r="E49" s="41">
        <v>44.71</v>
      </c>
      <c r="F49" s="31">
        <v>30.95</v>
      </c>
      <c r="G49" s="31">
        <v>38.72</v>
      </c>
      <c r="H49" s="31">
        <f t="shared" si="15"/>
        <v>0</v>
      </c>
      <c r="I49" s="31">
        <f t="shared" si="15"/>
        <v>0</v>
      </c>
      <c r="J49" s="31">
        <f t="shared" si="15"/>
        <v>87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 t="shared" si="15"/>
        <v>1.45</v>
      </c>
      <c r="O49" s="31">
        <f t="shared" si="15"/>
        <v>9.6</v>
      </c>
      <c r="P49" s="31">
        <v>24.4</v>
      </c>
      <c r="Q49" s="31">
        <v>35.13</v>
      </c>
      <c r="R49" s="31">
        <f t="shared" si="15"/>
        <v>2.63</v>
      </c>
      <c r="S49" s="31">
        <f t="shared" si="15"/>
        <v>0</v>
      </c>
      <c r="T49" s="31">
        <f t="shared" si="15"/>
        <v>0</v>
      </c>
      <c r="U49" s="31">
        <f t="shared" si="15"/>
        <v>0</v>
      </c>
      <c r="V49" s="31">
        <f t="shared" si="15"/>
        <v>0</v>
      </c>
      <c r="W49" s="31">
        <f t="shared" si="15"/>
        <v>0</v>
      </c>
      <c r="X49" s="31">
        <f t="shared" si="15"/>
        <v>29</v>
      </c>
      <c r="Y49" s="31">
        <f t="shared" si="15"/>
        <v>0</v>
      </c>
      <c r="Z49" s="31">
        <f t="shared" si="15"/>
        <v>0</v>
      </c>
      <c r="AA49" s="31">
        <f t="shared" si="15"/>
        <v>0</v>
      </c>
      <c r="AB49" s="31">
        <f t="shared" si="15"/>
        <v>0</v>
      </c>
      <c r="AC49" s="31">
        <f t="shared" si="15"/>
        <v>0</v>
      </c>
      <c r="AD49" s="31">
        <f t="shared" si="15"/>
        <v>0</v>
      </c>
      <c r="AE49" s="31">
        <f t="shared" si="15"/>
        <v>0</v>
      </c>
      <c r="AF49" s="51" t="s">
        <v>48</v>
      </c>
    </row>
    <row r="50" spans="1:32" ht="15">
      <c r="A50" s="37" t="s">
        <v>24</v>
      </c>
      <c r="B50" s="31">
        <f>B51+B52+B53+B54</f>
        <v>144.46</v>
      </c>
      <c r="C50" s="31">
        <f aca="true" t="shared" si="16" ref="C50:AE50">C51+C52+C53+C54</f>
        <v>115.46</v>
      </c>
      <c r="D50" s="31">
        <f t="shared" si="16"/>
        <v>44.71</v>
      </c>
      <c r="E50" s="31">
        <f>E51+E52+E53+E54</f>
        <v>44.71</v>
      </c>
      <c r="F50" s="31">
        <f>E50/B50*100</f>
        <v>30.949743873736672</v>
      </c>
      <c r="G50" s="31">
        <f>E50/C50*100</f>
        <v>38.723367399965355</v>
      </c>
      <c r="H50" s="31">
        <f t="shared" si="16"/>
        <v>0</v>
      </c>
      <c r="I50" s="31">
        <f t="shared" si="16"/>
        <v>0</v>
      </c>
      <c r="J50" s="31">
        <f t="shared" si="16"/>
        <v>87</v>
      </c>
      <c r="K50" s="31">
        <f>K51+K52+K53+K54</f>
        <v>0</v>
      </c>
      <c r="L50" s="31">
        <f t="shared" si="16"/>
        <v>0</v>
      </c>
      <c r="M50" s="31">
        <f t="shared" si="16"/>
        <v>0</v>
      </c>
      <c r="N50" s="31">
        <f t="shared" si="16"/>
        <v>1.45</v>
      </c>
      <c r="O50" s="31">
        <f t="shared" si="16"/>
        <v>9.6</v>
      </c>
      <c r="P50" s="31">
        <v>24.4</v>
      </c>
      <c r="Q50" s="31">
        <f t="shared" si="16"/>
        <v>35.13</v>
      </c>
      <c r="R50" s="31">
        <f t="shared" si="16"/>
        <v>2.63</v>
      </c>
      <c r="S50" s="31">
        <f t="shared" si="16"/>
        <v>0</v>
      </c>
      <c r="T50" s="31">
        <f t="shared" si="16"/>
        <v>0</v>
      </c>
      <c r="U50" s="31">
        <f t="shared" si="16"/>
        <v>0</v>
      </c>
      <c r="V50" s="31">
        <f t="shared" si="16"/>
        <v>0</v>
      </c>
      <c r="W50" s="31">
        <f t="shared" si="16"/>
        <v>0</v>
      </c>
      <c r="X50" s="31">
        <f t="shared" si="16"/>
        <v>29</v>
      </c>
      <c r="Y50" s="31">
        <f t="shared" si="16"/>
        <v>0</v>
      </c>
      <c r="Z50" s="31">
        <f t="shared" si="16"/>
        <v>0</v>
      </c>
      <c r="AA50" s="31">
        <f t="shared" si="16"/>
        <v>0</v>
      </c>
      <c r="AB50" s="31">
        <f t="shared" si="16"/>
        <v>0</v>
      </c>
      <c r="AC50" s="31">
        <f t="shared" si="16"/>
        <v>0</v>
      </c>
      <c r="AD50" s="31">
        <f t="shared" si="16"/>
        <v>0</v>
      </c>
      <c r="AE50" s="31">
        <f t="shared" si="16"/>
        <v>0</v>
      </c>
      <c r="AF50" s="52"/>
    </row>
    <row r="51" spans="1:32" ht="15.75">
      <c r="A51" s="30" t="s">
        <v>25</v>
      </c>
      <c r="B51" s="31"/>
      <c r="C51" s="32"/>
      <c r="D51" s="32"/>
      <c r="E51" s="33"/>
      <c r="F51" s="33"/>
      <c r="G51" s="33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4"/>
      <c r="AF51" s="52"/>
    </row>
    <row r="52" spans="1:32" ht="30">
      <c r="A52" s="30" t="s">
        <v>26</v>
      </c>
      <c r="B52" s="31"/>
      <c r="C52" s="32"/>
      <c r="D52" s="32"/>
      <c r="E52" s="33"/>
      <c r="F52" s="33"/>
      <c r="G52" s="33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4"/>
      <c r="AF52" s="52"/>
    </row>
    <row r="53" spans="1:32" ht="30">
      <c r="A53" s="30" t="s">
        <v>27</v>
      </c>
      <c r="B53" s="31">
        <v>144.46</v>
      </c>
      <c r="C53" s="32">
        <v>115.46</v>
      </c>
      <c r="D53" s="32">
        <v>44.71</v>
      </c>
      <c r="E53" s="32">
        <v>44.71</v>
      </c>
      <c r="F53" s="31">
        <f>E53/B53*100</f>
        <v>30.949743873736672</v>
      </c>
      <c r="G53" s="31">
        <f>E53/C53*100</f>
        <v>38.723367399965355</v>
      </c>
      <c r="H53" s="32">
        <v>0</v>
      </c>
      <c r="I53" s="32">
        <v>0</v>
      </c>
      <c r="J53" s="32">
        <v>87</v>
      </c>
      <c r="K53" s="32">
        <v>0</v>
      </c>
      <c r="L53" s="32">
        <v>0</v>
      </c>
      <c r="M53" s="32">
        <v>0</v>
      </c>
      <c r="N53" s="32">
        <v>1.45</v>
      </c>
      <c r="O53" s="32">
        <v>9.6</v>
      </c>
      <c r="P53" s="32">
        <v>24.4</v>
      </c>
      <c r="Q53" s="32">
        <v>35.13</v>
      </c>
      <c r="R53" s="32">
        <v>2.63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29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52"/>
    </row>
    <row r="54" spans="1:32" ht="303" customHeight="1">
      <c r="A54" s="30" t="s">
        <v>28</v>
      </c>
      <c r="B54" s="31"/>
      <c r="C54" s="32"/>
      <c r="D54" s="32"/>
      <c r="E54" s="33"/>
      <c r="F54" s="33"/>
      <c r="G54" s="33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4"/>
      <c r="AF54" s="53"/>
    </row>
    <row r="55" spans="1:32" ht="128.25">
      <c r="A55" s="36" t="s">
        <v>39</v>
      </c>
      <c r="B55" s="31">
        <v>117.14</v>
      </c>
      <c r="C55" s="31">
        <v>65.84</v>
      </c>
      <c r="D55" s="31">
        <v>65.84</v>
      </c>
      <c r="E55" s="31">
        <v>65.49</v>
      </c>
      <c r="F55" s="31">
        <v>55.91</v>
      </c>
      <c r="G55" s="31">
        <v>99.47</v>
      </c>
      <c r="H55" s="31">
        <f aca="true" t="shared" si="17" ref="H55:AE55">H56</f>
        <v>0</v>
      </c>
      <c r="I55" s="31">
        <f t="shared" si="17"/>
        <v>0</v>
      </c>
      <c r="J55" s="31">
        <f t="shared" si="17"/>
        <v>0</v>
      </c>
      <c r="K55" s="31">
        <f t="shared" si="17"/>
        <v>0</v>
      </c>
      <c r="L55" s="31">
        <f t="shared" si="17"/>
        <v>0</v>
      </c>
      <c r="M55" s="31">
        <f t="shared" si="17"/>
        <v>0</v>
      </c>
      <c r="N55" s="31">
        <f t="shared" si="17"/>
        <v>0</v>
      </c>
      <c r="O55" s="31">
        <f t="shared" si="17"/>
        <v>0</v>
      </c>
      <c r="P55" s="31">
        <f t="shared" si="17"/>
        <v>4.62</v>
      </c>
      <c r="Q55" s="31">
        <f t="shared" si="17"/>
        <v>0</v>
      </c>
      <c r="R55" s="31">
        <f t="shared" si="17"/>
        <v>56.2</v>
      </c>
      <c r="S55" s="31">
        <f t="shared" si="17"/>
        <v>0</v>
      </c>
      <c r="T55" s="31">
        <f t="shared" si="17"/>
        <v>5</v>
      </c>
      <c r="U55" s="31">
        <f t="shared" si="17"/>
        <v>65.49</v>
      </c>
      <c r="V55" s="31">
        <f t="shared" si="17"/>
        <v>0</v>
      </c>
      <c r="W55" s="31">
        <f t="shared" si="17"/>
        <v>0</v>
      </c>
      <c r="X55" s="31">
        <f t="shared" si="17"/>
        <v>0</v>
      </c>
      <c r="Y55" s="31">
        <f t="shared" si="17"/>
        <v>0</v>
      </c>
      <c r="Z55" s="31">
        <f t="shared" si="17"/>
        <v>0</v>
      </c>
      <c r="AA55" s="31">
        <f t="shared" si="17"/>
        <v>0</v>
      </c>
      <c r="AB55" s="31">
        <f t="shared" si="17"/>
        <v>51.14</v>
      </c>
      <c r="AC55" s="31">
        <f t="shared" si="17"/>
        <v>0</v>
      </c>
      <c r="AD55" s="31">
        <f t="shared" si="17"/>
        <v>0.16</v>
      </c>
      <c r="AE55" s="31">
        <f t="shared" si="17"/>
        <v>0</v>
      </c>
      <c r="AF55" s="51" t="s">
        <v>49</v>
      </c>
    </row>
    <row r="56" spans="1:32" ht="15">
      <c r="A56" s="37" t="s">
        <v>24</v>
      </c>
      <c r="B56" s="31">
        <v>117.14</v>
      </c>
      <c r="C56" s="31">
        <v>65.84</v>
      </c>
      <c r="D56" s="31">
        <v>65.84</v>
      </c>
      <c r="E56" s="31">
        <v>65.49</v>
      </c>
      <c r="F56" s="31">
        <v>55.91</v>
      </c>
      <c r="G56" s="31">
        <v>99.47</v>
      </c>
      <c r="H56" s="31">
        <f aca="true" t="shared" si="18" ref="H56:AE56">H57+H58+H59+H60</f>
        <v>0</v>
      </c>
      <c r="I56" s="31">
        <f t="shared" si="18"/>
        <v>0</v>
      </c>
      <c r="J56" s="31">
        <f t="shared" si="18"/>
        <v>0</v>
      </c>
      <c r="K56" s="31">
        <f t="shared" si="18"/>
        <v>0</v>
      </c>
      <c r="L56" s="31">
        <f t="shared" si="18"/>
        <v>0</v>
      </c>
      <c r="M56" s="31">
        <f t="shared" si="18"/>
        <v>0</v>
      </c>
      <c r="N56" s="31">
        <f t="shared" si="18"/>
        <v>0</v>
      </c>
      <c r="O56" s="31">
        <f t="shared" si="18"/>
        <v>0</v>
      </c>
      <c r="P56" s="31">
        <f t="shared" si="18"/>
        <v>4.62</v>
      </c>
      <c r="Q56" s="31">
        <f t="shared" si="18"/>
        <v>0</v>
      </c>
      <c r="R56" s="31">
        <f t="shared" si="18"/>
        <v>56.2</v>
      </c>
      <c r="S56" s="31">
        <f t="shared" si="18"/>
        <v>0</v>
      </c>
      <c r="T56" s="31">
        <f t="shared" si="18"/>
        <v>5</v>
      </c>
      <c r="U56" s="31">
        <f>U57+U58+U59+U60</f>
        <v>65.49</v>
      </c>
      <c r="V56" s="31">
        <f t="shared" si="18"/>
        <v>0</v>
      </c>
      <c r="W56" s="31">
        <f t="shared" si="18"/>
        <v>0</v>
      </c>
      <c r="X56" s="31">
        <f t="shared" si="18"/>
        <v>0</v>
      </c>
      <c r="Y56" s="31">
        <f t="shared" si="18"/>
        <v>0</v>
      </c>
      <c r="Z56" s="31">
        <f t="shared" si="18"/>
        <v>0</v>
      </c>
      <c r="AA56" s="31">
        <f t="shared" si="18"/>
        <v>0</v>
      </c>
      <c r="AB56" s="31">
        <f t="shared" si="18"/>
        <v>51.14</v>
      </c>
      <c r="AC56" s="31">
        <f t="shared" si="18"/>
        <v>0</v>
      </c>
      <c r="AD56" s="31">
        <v>0.16</v>
      </c>
      <c r="AE56" s="31">
        <f t="shared" si="18"/>
        <v>0</v>
      </c>
      <c r="AF56" s="52"/>
    </row>
    <row r="57" spans="1:32" ht="15.75">
      <c r="A57" s="30" t="s">
        <v>25</v>
      </c>
      <c r="B57" s="31"/>
      <c r="C57" s="32"/>
      <c r="D57" s="32"/>
      <c r="E57" s="33"/>
      <c r="F57" s="33"/>
      <c r="G57" s="33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4"/>
      <c r="AF57" s="52"/>
    </row>
    <row r="58" spans="1:32" ht="30">
      <c r="A58" s="30" t="s">
        <v>26</v>
      </c>
      <c r="B58" s="31"/>
      <c r="C58" s="32"/>
      <c r="D58" s="32"/>
      <c r="E58" s="33"/>
      <c r="F58" s="33"/>
      <c r="G58" s="33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4"/>
      <c r="AF58" s="52"/>
    </row>
    <row r="59" spans="1:32" ht="30">
      <c r="A59" s="30" t="s">
        <v>27</v>
      </c>
      <c r="B59" s="31">
        <v>117.14</v>
      </c>
      <c r="C59" s="32">
        <v>65.84</v>
      </c>
      <c r="D59" s="32">
        <v>65.84</v>
      </c>
      <c r="E59" s="32">
        <v>65.49</v>
      </c>
      <c r="F59" s="32">
        <v>55.91</v>
      </c>
      <c r="G59" s="32">
        <v>99.47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4.62</v>
      </c>
      <c r="Q59" s="32">
        <v>0</v>
      </c>
      <c r="R59" s="32">
        <v>56.2</v>
      </c>
      <c r="S59" s="32">
        <v>0</v>
      </c>
      <c r="T59" s="32">
        <v>5</v>
      </c>
      <c r="U59" s="32">
        <v>65.49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51.14</v>
      </c>
      <c r="AC59" s="32">
        <v>0</v>
      </c>
      <c r="AD59" s="32">
        <v>0.16</v>
      </c>
      <c r="AE59" s="32">
        <v>0</v>
      </c>
      <c r="AF59" s="52"/>
    </row>
    <row r="60" spans="1:32" ht="82.5" customHeight="1">
      <c r="A60" s="30" t="s">
        <v>28</v>
      </c>
      <c r="B60" s="31"/>
      <c r="C60" s="32"/>
      <c r="D60" s="32"/>
      <c r="E60" s="33"/>
      <c r="F60" s="33"/>
      <c r="G60" s="33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4"/>
      <c r="AF60" s="53"/>
    </row>
    <row r="61" spans="1:32" ht="242.25">
      <c r="A61" s="36" t="s">
        <v>40</v>
      </c>
      <c r="B61" s="31">
        <f>B62</f>
        <v>150</v>
      </c>
      <c r="C61" s="31">
        <f aca="true" t="shared" si="19" ref="C61:AE61">C62</f>
        <v>0</v>
      </c>
      <c r="D61" s="31">
        <f t="shared" si="19"/>
        <v>0</v>
      </c>
      <c r="E61" s="31">
        <f t="shared" si="19"/>
        <v>0</v>
      </c>
      <c r="F61" s="31">
        <f>E61/B61*100</f>
        <v>0</v>
      </c>
      <c r="G61" s="31">
        <v>0</v>
      </c>
      <c r="H61" s="31">
        <f t="shared" si="19"/>
        <v>0</v>
      </c>
      <c r="I61" s="31">
        <f t="shared" si="19"/>
        <v>0</v>
      </c>
      <c r="J61" s="31">
        <f t="shared" si="19"/>
        <v>0</v>
      </c>
      <c r="K61" s="31">
        <f t="shared" si="19"/>
        <v>0</v>
      </c>
      <c r="L61" s="31">
        <f t="shared" si="19"/>
        <v>0</v>
      </c>
      <c r="M61" s="31">
        <f t="shared" si="19"/>
        <v>0</v>
      </c>
      <c r="N61" s="31">
        <f t="shared" si="19"/>
        <v>0</v>
      </c>
      <c r="O61" s="31">
        <f t="shared" si="19"/>
        <v>0</v>
      </c>
      <c r="P61" s="31">
        <f t="shared" si="19"/>
        <v>150</v>
      </c>
      <c r="Q61" s="31">
        <f t="shared" si="19"/>
        <v>0</v>
      </c>
      <c r="R61" s="31">
        <f t="shared" si="19"/>
        <v>0</v>
      </c>
      <c r="S61" s="31">
        <f t="shared" si="19"/>
        <v>0</v>
      </c>
      <c r="T61" s="31">
        <f t="shared" si="19"/>
        <v>0</v>
      </c>
      <c r="U61" s="31">
        <f t="shared" si="19"/>
        <v>0</v>
      </c>
      <c r="V61" s="31">
        <f t="shared" si="19"/>
        <v>0</v>
      </c>
      <c r="W61" s="31">
        <f t="shared" si="19"/>
        <v>0</v>
      </c>
      <c r="X61" s="31">
        <f t="shared" si="19"/>
        <v>0</v>
      </c>
      <c r="Y61" s="31">
        <f t="shared" si="19"/>
        <v>0</v>
      </c>
      <c r="Z61" s="31">
        <f t="shared" si="19"/>
        <v>0</v>
      </c>
      <c r="AA61" s="31">
        <f t="shared" si="19"/>
        <v>0</v>
      </c>
      <c r="AB61" s="31">
        <f t="shared" si="19"/>
        <v>0</v>
      </c>
      <c r="AC61" s="31">
        <f t="shared" si="19"/>
        <v>0</v>
      </c>
      <c r="AD61" s="31">
        <f t="shared" si="19"/>
        <v>0</v>
      </c>
      <c r="AE61" s="31">
        <f t="shared" si="19"/>
        <v>0</v>
      </c>
      <c r="AF61" s="51" t="s">
        <v>41</v>
      </c>
    </row>
    <row r="62" spans="1:32" ht="15">
      <c r="A62" s="37" t="s">
        <v>24</v>
      </c>
      <c r="B62" s="31">
        <f>B63+B64+B65+B66</f>
        <v>150</v>
      </c>
      <c r="C62" s="31">
        <f aca="true" t="shared" si="20" ref="C62:AE62">C63+C64+C65+C66</f>
        <v>0</v>
      </c>
      <c r="D62" s="31">
        <f t="shared" si="20"/>
        <v>0</v>
      </c>
      <c r="E62" s="31">
        <f t="shared" si="20"/>
        <v>0</v>
      </c>
      <c r="F62" s="31">
        <f>E62/B62*100</f>
        <v>0</v>
      </c>
      <c r="G62" s="31">
        <v>0</v>
      </c>
      <c r="H62" s="31">
        <f t="shared" si="20"/>
        <v>0</v>
      </c>
      <c r="I62" s="31">
        <f t="shared" si="20"/>
        <v>0</v>
      </c>
      <c r="J62" s="31">
        <f t="shared" si="20"/>
        <v>0</v>
      </c>
      <c r="K62" s="31">
        <f t="shared" si="20"/>
        <v>0</v>
      </c>
      <c r="L62" s="31">
        <f t="shared" si="20"/>
        <v>0</v>
      </c>
      <c r="M62" s="31">
        <f t="shared" si="20"/>
        <v>0</v>
      </c>
      <c r="N62" s="31">
        <f t="shared" si="20"/>
        <v>0</v>
      </c>
      <c r="O62" s="31">
        <f t="shared" si="20"/>
        <v>0</v>
      </c>
      <c r="P62" s="31">
        <f t="shared" si="20"/>
        <v>150</v>
      </c>
      <c r="Q62" s="31">
        <f t="shared" si="20"/>
        <v>0</v>
      </c>
      <c r="R62" s="31">
        <f t="shared" si="20"/>
        <v>0</v>
      </c>
      <c r="S62" s="31">
        <f t="shared" si="20"/>
        <v>0</v>
      </c>
      <c r="T62" s="31">
        <f t="shared" si="20"/>
        <v>0</v>
      </c>
      <c r="U62" s="31">
        <f t="shared" si="20"/>
        <v>0</v>
      </c>
      <c r="V62" s="31">
        <f t="shared" si="20"/>
        <v>0</v>
      </c>
      <c r="W62" s="31">
        <f t="shared" si="20"/>
        <v>0</v>
      </c>
      <c r="X62" s="31">
        <f t="shared" si="20"/>
        <v>0</v>
      </c>
      <c r="Y62" s="31">
        <f t="shared" si="20"/>
        <v>0</v>
      </c>
      <c r="Z62" s="31">
        <f t="shared" si="20"/>
        <v>0</v>
      </c>
      <c r="AA62" s="31">
        <f t="shared" si="20"/>
        <v>0</v>
      </c>
      <c r="AB62" s="31">
        <f t="shared" si="20"/>
        <v>0</v>
      </c>
      <c r="AC62" s="31">
        <f t="shared" si="20"/>
        <v>0</v>
      </c>
      <c r="AD62" s="31">
        <f t="shared" si="20"/>
        <v>0</v>
      </c>
      <c r="AE62" s="31">
        <f t="shared" si="20"/>
        <v>0</v>
      </c>
      <c r="AF62" s="52"/>
    </row>
    <row r="63" spans="1:32" ht="15.75">
      <c r="A63" s="30" t="s">
        <v>25</v>
      </c>
      <c r="B63" s="31"/>
      <c r="C63" s="32"/>
      <c r="D63" s="32"/>
      <c r="E63" s="33"/>
      <c r="F63" s="33"/>
      <c r="G63" s="33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4"/>
      <c r="AF63" s="52"/>
    </row>
    <row r="64" spans="1:32" ht="30">
      <c r="A64" s="30" t="s">
        <v>26</v>
      </c>
      <c r="B64" s="31"/>
      <c r="C64" s="32"/>
      <c r="D64" s="32"/>
      <c r="E64" s="33"/>
      <c r="F64" s="33"/>
      <c r="G64" s="33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4"/>
      <c r="AF64" s="52"/>
    </row>
    <row r="65" spans="1:32" ht="30">
      <c r="A65" s="30" t="s">
        <v>27</v>
      </c>
      <c r="B65" s="31">
        <v>150</v>
      </c>
      <c r="C65" s="32">
        <v>0</v>
      </c>
      <c r="D65" s="32">
        <v>0</v>
      </c>
      <c r="E65" s="32">
        <v>0</v>
      </c>
      <c r="F65" s="32">
        <f>E65/B65*100</f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150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52"/>
    </row>
    <row r="66" spans="1:32" ht="30">
      <c r="A66" s="30" t="s">
        <v>28</v>
      </c>
      <c r="B66" s="31"/>
      <c r="C66" s="32"/>
      <c r="D66" s="32"/>
      <c r="E66" s="33"/>
      <c r="F66" s="33"/>
      <c r="G66" s="33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4"/>
      <c r="AF66" s="53"/>
    </row>
    <row r="67" spans="1:32" ht="42.75">
      <c r="A67" s="42" t="s">
        <v>42</v>
      </c>
      <c r="B67" s="28">
        <f>B8+B35</f>
        <v>2704.1</v>
      </c>
      <c r="C67" s="28">
        <v>1715.81</v>
      </c>
      <c r="D67" s="28">
        <f>D8+D35</f>
        <v>612.7099999999999</v>
      </c>
      <c r="E67" s="28">
        <f>E8+E35</f>
        <v>612.3599999999999</v>
      </c>
      <c r="F67" s="28">
        <f>E67/B67*100</f>
        <v>22.64561221848304</v>
      </c>
      <c r="G67" s="40">
        <f>E67/C67*100</f>
        <v>35.68926629405353</v>
      </c>
      <c r="H67" s="40">
        <f aca="true" t="shared" si="21" ref="H67:AE67">H8+H35</f>
        <v>141.875</v>
      </c>
      <c r="I67" s="28">
        <f t="shared" si="21"/>
        <v>67.7</v>
      </c>
      <c r="J67" s="28">
        <f t="shared" si="21"/>
        <v>154.45</v>
      </c>
      <c r="K67" s="28">
        <f>K8+K35</f>
        <v>33.7</v>
      </c>
      <c r="L67" s="28">
        <f t="shared" si="21"/>
        <v>10.33</v>
      </c>
      <c r="M67" s="28">
        <f t="shared" si="21"/>
        <v>73.4</v>
      </c>
      <c r="N67" s="28">
        <f t="shared" si="21"/>
        <v>101.45</v>
      </c>
      <c r="O67" s="28">
        <f>O8+O35</f>
        <v>154.5</v>
      </c>
      <c r="P67" s="28">
        <f t="shared" si="21"/>
        <v>179.02</v>
      </c>
      <c r="Q67" s="40">
        <f t="shared" si="21"/>
        <v>35.13</v>
      </c>
      <c r="R67" s="40">
        <f t="shared" si="21"/>
        <v>58.830000000000005</v>
      </c>
      <c r="S67" s="40">
        <f t="shared" si="21"/>
        <v>0</v>
      </c>
      <c r="T67" s="40">
        <f t="shared" si="21"/>
        <v>174.76</v>
      </c>
      <c r="U67" s="28">
        <f t="shared" si="21"/>
        <v>235.25</v>
      </c>
      <c r="V67" s="28">
        <f t="shared" si="21"/>
        <v>895.095</v>
      </c>
      <c r="W67" s="28">
        <f t="shared" si="21"/>
        <v>12.74</v>
      </c>
      <c r="X67" s="28">
        <f t="shared" si="21"/>
        <v>926.64</v>
      </c>
      <c r="Y67" s="28">
        <f t="shared" si="21"/>
        <v>0</v>
      </c>
      <c r="Z67" s="28">
        <f t="shared" si="21"/>
        <v>10.345</v>
      </c>
      <c r="AA67" s="28">
        <f t="shared" si="21"/>
        <v>0</v>
      </c>
      <c r="AB67" s="28">
        <f t="shared" si="21"/>
        <v>51.14</v>
      </c>
      <c r="AC67" s="28">
        <f t="shared" si="21"/>
        <v>0</v>
      </c>
      <c r="AD67" s="28">
        <f t="shared" si="21"/>
        <v>0.16</v>
      </c>
      <c r="AE67" s="28">
        <f t="shared" si="21"/>
        <v>0</v>
      </c>
      <c r="AF67" s="43"/>
    </row>
    <row r="68" spans="1:32" ht="15.75">
      <c r="A68" s="30" t="s">
        <v>25</v>
      </c>
      <c r="B68" s="31"/>
      <c r="C68" s="32"/>
      <c r="D68" s="32"/>
      <c r="E68" s="33"/>
      <c r="F68" s="33"/>
      <c r="G68" s="33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4"/>
      <c r="AF68" s="35"/>
    </row>
    <row r="69" spans="1:32" ht="30">
      <c r="A69" s="30" t="s">
        <v>26</v>
      </c>
      <c r="B69" s="31"/>
      <c r="C69" s="32"/>
      <c r="D69" s="32"/>
      <c r="E69" s="33"/>
      <c r="F69" s="33"/>
      <c r="G69" s="33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4"/>
      <c r="AF69" s="35"/>
    </row>
    <row r="70" spans="1:32" ht="30">
      <c r="A70" s="44" t="s">
        <v>27</v>
      </c>
      <c r="B70" s="28">
        <f>B65+B59+B53+B47+B41+B33+B27+B20+B14</f>
        <v>2704.1</v>
      </c>
      <c r="C70" s="28">
        <v>1715.81</v>
      </c>
      <c r="D70" s="28">
        <f>D65+D59+D53+D47+D41+D33+D27+D20+D14</f>
        <v>612.71</v>
      </c>
      <c r="E70" s="28">
        <f>E65+E59+E53+E47+E41+E33+E27+E20+E14</f>
        <v>612.36</v>
      </c>
      <c r="F70" s="28">
        <f>E70/B70*100</f>
        <v>22.645612218483045</v>
      </c>
      <c r="G70" s="28">
        <f>E70/C70*100</f>
        <v>35.68926629405354</v>
      </c>
      <c r="H70" s="28">
        <f aca="true" t="shared" si="22" ref="H70:AE70">H65+H59+H53+H47+H41+H33+H27+H20+H14</f>
        <v>141.875</v>
      </c>
      <c r="I70" s="28">
        <f t="shared" si="22"/>
        <v>67.7</v>
      </c>
      <c r="J70" s="28">
        <f t="shared" si="22"/>
        <v>154.45</v>
      </c>
      <c r="K70" s="28">
        <f t="shared" si="22"/>
        <v>33.7</v>
      </c>
      <c r="L70" s="28">
        <f>L65+L59+L53+L47+L41+L33+L27+L20+L14</f>
        <v>10.33</v>
      </c>
      <c r="M70" s="28">
        <f t="shared" si="22"/>
        <v>73.4</v>
      </c>
      <c r="N70" s="28">
        <f t="shared" si="22"/>
        <v>101.45</v>
      </c>
      <c r="O70" s="28">
        <f>O65+O59+O53+O47+O41+O33+O27+O20+O14</f>
        <v>154.5</v>
      </c>
      <c r="P70" s="28">
        <f t="shared" si="22"/>
        <v>179.02</v>
      </c>
      <c r="Q70" s="40">
        <f t="shared" si="22"/>
        <v>35.13</v>
      </c>
      <c r="R70" s="40">
        <f t="shared" si="22"/>
        <v>58.830000000000005</v>
      </c>
      <c r="S70" s="40">
        <f t="shared" si="22"/>
        <v>0</v>
      </c>
      <c r="T70" s="28">
        <f t="shared" si="22"/>
        <v>174.76</v>
      </c>
      <c r="U70" s="28">
        <f t="shared" si="22"/>
        <v>235.25</v>
      </c>
      <c r="V70" s="28">
        <f t="shared" si="22"/>
        <v>895.095</v>
      </c>
      <c r="W70" s="28">
        <f t="shared" si="22"/>
        <v>12.74</v>
      </c>
      <c r="X70" s="28">
        <f t="shared" si="22"/>
        <v>926.64</v>
      </c>
      <c r="Y70" s="28">
        <f t="shared" si="22"/>
        <v>0</v>
      </c>
      <c r="Z70" s="28">
        <f t="shared" si="22"/>
        <v>10.345</v>
      </c>
      <c r="AA70" s="28">
        <f t="shared" si="22"/>
        <v>0</v>
      </c>
      <c r="AB70" s="28">
        <f t="shared" si="22"/>
        <v>51.14</v>
      </c>
      <c r="AC70" s="28">
        <f t="shared" si="22"/>
        <v>0</v>
      </c>
      <c r="AD70" s="28">
        <f t="shared" si="22"/>
        <v>0.16</v>
      </c>
      <c r="AE70" s="28">
        <f t="shared" si="22"/>
        <v>0</v>
      </c>
      <c r="AF70" s="43"/>
    </row>
    <row r="71" spans="1:32" ht="30">
      <c r="A71" s="30" t="s">
        <v>28</v>
      </c>
      <c r="B71" s="31"/>
      <c r="C71" s="32"/>
      <c r="D71" s="32"/>
      <c r="E71" s="33"/>
      <c r="F71" s="33"/>
      <c r="G71" s="33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4"/>
      <c r="AF71" s="35"/>
    </row>
    <row r="72" spans="1:32" ht="15.75">
      <c r="A72" s="18"/>
      <c r="B72" s="19"/>
      <c r="C72" s="20"/>
      <c r="D72" s="20"/>
      <c r="E72" s="21"/>
      <c r="F72" s="21"/>
      <c r="G72" s="21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2"/>
      <c r="AF72" s="23"/>
    </row>
    <row r="73" spans="1:32" ht="15.75">
      <c r="A73" s="18"/>
      <c r="B73" s="19"/>
      <c r="C73" s="20"/>
      <c r="D73" s="20"/>
      <c r="E73" s="21"/>
      <c r="F73" s="21"/>
      <c r="G73" s="21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2"/>
      <c r="AF73" s="23"/>
    </row>
    <row r="74" spans="1:32" ht="15.75">
      <c r="A74" s="1"/>
      <c r="B74" s="24"/>
      <c r="C74" s="2"/>
      <c r="D74" s="2"/>
      <c r="E74" s="2"/>
      <c r="F74" s="2"/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1"/>
    </row>
    <row r="75" spans="1:32" ht="15.75">
      <c r="A75" s="54" t="s">
        <v>50</v>
      </c>
      <c r="B75" s="54"/>
      <c r="C75" s="54"/>
      <c r="D75" s="54"/>
      <c r="E75" s="54"/>
      <c r="F75" s="54"/>
      <c r="G75" s="54"/>
      <c r="H75" s="54"/>
      <c r="I75" s="2"/>
      <c r="J75" s="55"/>
      <c r="K75" s="55"/>
      <c r="L75" s="55"/>
      <c r="M75" s="2"/>
      <c r="N75" s="2"/>
      <c r="O75" s="2"/>
      <c r="P75" s="2"/>
      <c r="Q75" s="4"/>
      <c r="R75" s="2"/>
      <c r="S75" s="2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2"/>
    </row>
    <row r="76" spans="1:32" ht="15.75">
      <c r="A76" s="24" t="s">
        <v>43</v>
      </c>
      <c r="B76" s="26"/>
      <c r="C76" s="26"/>
      <c r="D76" s="26"/>
      <c r="E76" s="26"/>
      <c r="F76" s="26"/>
      <c r="G76" s="26"/>
      <c r="H76" s="25"/>
      <c r="I76" s="2"/>
      <c r="J76" s="55"/>
      <c r="K76" s="55"/>
      <c r="L76" s="55"/>
      <c r="M76" s="2"/>
      <c r="N76" s="2"/>
      <c r="O76" s="2"/>
      <c r="P76" s="2"/>
      <c r="Q76" s="4"/>
      <c r="R76" s="2"/>
      <c r="S76" s="2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2"/>
    </row>
    <row r="77" spans="1:32" ht="15.75">
      <c r="A77" s="1"/>
      <c r="B77" s="1"/>
      <c r="C77" s="1"/>
      <c r="D77" s="1"/>
      <c r="E77" s="1"/>
      <c r="F77" s="1"/>
      <c r="G77" s="1"/>
      <c r="H77" s="2"/>
      <c r="I77" s="2"/>
      <c r="J77" s="2"/>
      <c r="K77" s="2"/>
      <c r="L77" s="2"/>
      <c r="M77" s="2"/>
      <c r="N77" s="2"/>
      <c r="O77" s="2"/>
      <c r="P77" s="2"/>
      <c r="Q77" s="4"/>
      <c r="R77" s="2"/>
      <c r="S77" s="2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2"/>
    </row>
    <row r="78" spans="1:32" ht="15.75">
      <c r="A78" s="50" t="s">
        <v>52</v>
      </c>
      <c r="B78" s="50"/>
      <c r="C78" s="50"/>
      <c r="D78" s="50"/>
      <c r="E78" s="50"/>
      <c r="F78" s="50"/>
      <c r="G78" s="5"/>
      <c r="H78" s="6"/>
      <c r="I78" s="6"/>
      <c r="J78" s="6"/>
      <c r="K78" s="6"/>
      <c r="L78" s="6"/>
      <c r="M78" s="6"/>
      <c r="N78" s="6"/>
      <c r="O78" s="6"/>
      <c r="P78" s="6"/>
      <c r="Q78" s="7"/>
      <c r="R78" s="6"/>
      <c r="S78" s="6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6"/>
    </row>
  </sheetData>
  <mergeCells count="31">
    <mergeCell ref="A3:A4"/>
    <mergeCell ref="B3:B4"/>
    <mergeCell ref="C3:C4"/>
    <mergeCell ref="D3:D4"/>
    <mergeCell ref="N3:O3"/>
    <mergeCell ref="P3:Q3"/>
    <mergeCell ref="R3:S3"/>
    <mergeCell ref="E3:E4"/>
    <mergeCell ref="F3:G3"/>
    <mergeCell ref="H3:I3"/>
    <mergeCell ref="J3:K3"/>
    <mergeCell ref="AF55:AF60"/>
    <mergeCell ref="AB3:AC3"/>
    <mergeCell ref="AD3:AE3"/>
    <mergeCell ref="AF3:AF4"/>
    <mergeCell ref="A7:AF7"/>
    <mergeCell ref="T3:U3"/>
    <mergeCell ref="V3:W3"/>
    <mergeCell ref="X3:Y3"/>
    <mergeCell ref="Z3:AA3"/>
    <mergeCell ref="L3:M3"/>
    <mergeCell ref="AF22:AF34"/>
    <mergeCell ref="J2:AE2"/>
    <mergeCell ref="A78:F78"/>
    <mergeCell ref="AF61:AF66"/>
    <mergeCell ref="A75:H75"/>
    <mergeCell ref="J75:L75"/>
    <mergeCell ref="J76:L76"/>
    <mergeCell ref="AF37:AF42"/>
    <mergeCell ref="AF43:AF48"/>
    <mergeCell ref="AF49:AF54"/>
  </mergeCells>
  <printOptions/>
  <pageMargins left="0.31496062992125984" right="0.2362204724409449" top="0.5905511811023623" bottom="0.6692913385826772" header="0.5118110236220472" footer="0.5118110236220472"/>
  <pageSetup horizontalDpi="600" verticalDpi="600" orientation="landscape" paperSize="9" scale="32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2015-09-14T12:19:16Z</cp:lastPrinted>
  <dcterms:created xsi:type="dcterms:W3CDTF">1996-10-08T23:32:33Z</dcterms:created>
  <dcterms:modified xsi:type="dcterms:W3CDTF">2015-09-14T12:20:14Z</dcterms:modified>
  <cp:category/>
  <cp:version/>
  <cp:contentType/>
  <cp:contentStatus/>
</cp:coreProperties>
</file>